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ce\"/>
    </mc:Choice>
  </mc:AlternateContent>
  <xr:revisionPtr revIDLastSave="0" documentId="13_ncr:1_{42F550F5-316E-4905-B70F-6585142405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externalReferences>
    <externalReference r:id="rId2"/>
  </externalReferences>
  <definedNames>
    <definedName name="_xlnm.Print_Area" localSheetId="0">Worksheet!$B$1:$P$71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H63" i="1" s="1"/>
  <c r="G62" i="1"/>
  <c r="F62" i="1" s="1"/>
  <c r="G61" i="1"/>
  <c r="G60" i="1"/>
  <c r="H60" i="1" s="1"/>
  <c r="G65" i="1"/>
  <c r="G64" i="1"/>
  <c r="H65" i="1" l="1"/>
  <c r="F65" i="1"/>
  <c r="H61" i="1"/>
  <c r="F61" i="1"/>
  <c r="H62" i="1"/>
  <c r="F60" i="1"/>
  <c r="F63" i="1"/>
  <c r="H64" i="1"/>
  <c r="F64" i="1"/>
  <c r="O54" i="1" l="1"/>
  <c r="O51" i="1"/>
  <c r="O58" i="1"/>
  <c r="O57" i="1"/>
  <c r="O56" i="1"/>
  <c r="O47" i="1"/>
  <c r="O46" i="1"/>
  <c r="O28" i="1"/>
  <c r="O32" i="1"/>
  <c r="O37" i="1"/>
  <c r="O33" i="1"/>
  <c r="O24" i="1"/>
  <c r="O44" i="1"/>
  <c r="O43" i="1"/>
  <c r="O31" i="1"/>
  <c r="O34" i="1"/>
  <c r="O35" i="1"/>
  <c r="O42" i="1"/>
  <c r="O40" i="1"/>
  <c r="O39" i="1"/>
  <c r="O29" i="1"/>
  <c r="O23" i="1"/>
  <c r="O18" i="1"/>
  <c r="O22" i="1"/>
  <c r="O30" i="1"/>
  <c r="O17" i="1"/>
  <c r="O26" i="1"/>
  <c r="O25" i="1"/>
  <c r="O21" i="1"/>
  <c r="O15" i="1"/>
  <c r="O20" i="1"/>
  <c r="O19" i="1"/>
  <c r="O16" i="1"/>
  <c r="O13" i="1"/>
  <c r="O12" i="1"/>
  <c r="O14" i="1"/>
  <c r="O11" i="1"/>
  <c r="G66" i="1" l="1"/>
  <c r="G59" i="1"/>
  <c r="G55" i="1"/>
  <c r="G53" i="1"/>
  <c r="G52" i="1"/>
  <c r="G50" i="1"/>
  <c r="G49" i="1"/>
  <c r="G48" i="1"/>
  <c r="G45" i="1"/>
  <c r="G41" i="1"/>
  <c r="G38" i="1"/>
  <c r="G36" i="1"/>
  <c r="G27" i="1"/>
  <c r="G54" i="1"/>
  <c r="H54" i="1" s="1"/>
  <c r="F49" i="1" l="1"/>
  <c r="H49" i="1"/>
  <c r="F41" i="1"/>
  <c r="H41" i="1"/>
  <c r="H45" i="1"/>
  <c r="F45" i="1"/>
  <c r="H48" i="1"/>
  <c r="F48" i="1"/>
  <c r="H50" i="1"/>
  <c r="F50" i="1"/>
  <c r="H52" i="1"/>
  <c r="F52" i="1"/>
  <c r="F53" i="1"/>
  <c r="H53" i="1"/>
  <c r="H55" i="1"/>
  <c r="F55" i="1"/>
  <c r="H59" i="1"/>
  <c r="F59" i="1"/>
  <c r="F27" i="1"/>
  <c r="H27" i="1"/>
  <c r="F66" i="1"/>
  <c r="H66" i="1"/>
  <c r="H36" i="1"/>
  <c r="F36" i="1"/>
  <c r="H38" i="1"/>
  <c r="F38" i="1"/>
  <c r="F54" i="1"/>
  <c r="G17" i="1"/>
  <c r="F17" i="1" s="1"/>
  <c r="G40" i="1"/>
  <c r="F40" i="1" s="1"/>
  <c r="H40" i="1" l="1"/>
  <c r="H17" i="1"/>
  <c r="G47" i="1"/>
  <c r="F47" i="1" s="1"/>
  <c r="G18" i="1"/>
  <c r="F18" i="1" s="1"/>
  <c r="G43" i="1"/>
  <c r="F43" i="1" s="1"/>
  <c r="G32" i="1"/>
  <c r="F32" i="1" s="1"/>
  <c r="G33" i="1"/>
  <c r="F33" i="1" s="1"/>
  <c r="G24" i="1"/>
  <c r="F24" i="1" s="1"/>
  <c r="G58" i="1"/>
  <c r="F58" i="1" s="1"/>
  <c r="H33" i="1" l="1"/>
  <c r="H18" i="1"/>
  <c r="H58" i="1"/>
  <c r="H24" i="1"/>
  <c r="H32" i="1"/>
  <c r="H43" i="1"/>
  <c r="H47" i="1"/>
  <c r="G56" i="1"/>
  <c r="F56" i="1" s="1"/>
  <c r="G31" i="1"/>
  <c r="F31" i="1" s="1"/>
  <c r="G37" i="1"/>
  <c r="F37" i="1" s="1"/>
  <c r="G44" i="1"/>
  <c r="F44" i="1" s="1"/>
  <c r="G51" i="1"/>
  <c r="F51" i="1" s="1"/>
  <c r="G57" i="1"/>
  <c r="F57" i="1" s="1"/>
  <c r="G35" i="1"/>
  <c r="F35" i="1" s="1"/>
  <c r="G46" i="1"/>
  <c r="F46" i="1" s="1"/>
  <c r="G23" i="1"/>
  <c r="F23" i="1" s="1"/>
  <c r="G20" i="1"/>
  <c r="F20" i="1" s="1"/>
  <c r="G30" i="1"/>
  <c r="F30" i="1" s="1"/>
  <c r="G42" i="1"/>
  <c r="F42" i="1" s="1"/>
  <c r="G21" i="1"/>
  <c r="F21" i="1" s="1"/>
  <c r="G34" i="1"/>
  <c r="F34" i="1" s="1"/>
  <c r="G26" i="1"/>
  <c r="F26" i="1" s="1"/>
  <c r="G39" i="1"/>
  <c r="F39" i="1" s="1"/>
  <c r="G22" i="1"/>
  <c r="F22" i="1" s="1"/>
  <c r="G15" i="1"/>
  <c r="F15" i="1" s="1"/>
  <c r="G25" i="1"/>
  <c r="F25" i="1" s="1"/>
  <c r="G29" i="1"/>
  <c r="F29" i="1" s="1"/>
  <c r="G16" i="1"/>
  <c r="F16" i="1" s="1"/>
  <c r="G13" i="1"/>
  <c r="F13" i="1" s="1"/>
  <c r="G28" i="1"/>
  <c r="F28" i="1" s="1"/>
  <c r="G12" i="1"/>
  <c r="F12" i="1" s="1"/>
  <c r="G19" i="1"/>
  <c r="F19" i="1" s="1"/>
  <c r="G14" i="1"/>
  <c r="F14" i="1" s="1"/>
  <c r="G11" i="1"/>
  <c r="F11" i="1" s="1"/>
  <c r="H44" i="1" l="1"/>
  <c r="H13" i="1"/>
  <c r="H16" i="1"/>
  <c r="H35" i="1"/>
  <c r="H51" i="1"/>
  <c r="H39" i="1"/>
  <c r="H23" i="1"/>
  <c r="H29" i="1"/>
  <c r="H46" i="1"/>
  <c r="H15" i="1"/>
  <c r="H22" i="1"/>
  <c r="H14" i="1"/>
  <c r="H34" i="1"/>
  <c r="H31" i="1"/>
  <c r="H19" i="1"/>
  <c r="H21" i="1"/>
  <c r="H56" i="1"/>
  <c r="H12" i="1"/>
  <c r="H42" i="1"/>
  <c r="H30" i="1"/>
  <c r="H28" i="1"/>
  <c r="H25" i="1"/>
  <c r="H26" i="1"/>
  <c r="H20" i="1"/>
  <c r="H57" i="1"/>
  <c r="H37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J11" authorId="0" shapeId="0" xr:uid="{D533C70F-809A-41CB-8398-A2400DF15D2B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17" authorId="0" shapeId="0" xr:uid="{3889A17D-6BA9-45B5-86AD-430E7D4684A5}">
      <text>
        <r>
          <rPr>
            <sz val="11"/>
            <color rgb="FF000000"/>
            <rFont val="Calibri"/>
            <family val="2"/>
            <charset val="238"/>
          </rPr>
          <t>WYC Sarajevo 04-2026</t>
        </r>
      </text>
    </comment>
    <comment ref="N18" authorId="0" shapeId="0" xr:uid="{F7B087CB-B6DE-46D0-844F-87FA1A825D51}">
      <text>
        <r>
          <rPr>
            <sz val="11"/>
            <color rgb="FF000000"/>
            <rFont val="Calibri"/>
            <family val="2"/>
            <charset val="238"/>
          </rPr>
          <t>WYC Sarajevo 04-2026</t>
        </r>
      </text>
    </comment>
  </commentList>
</comments>
</file>

<file path=xl/sharedStrings.xml><?xml version="1.0" encoding="utf-8"?>
<sst xmlns="http://schemas.openxmlformats.org/spreadsheetml/2006/main" count="151" uniqueCount="107">
  <si>
    <t>Namiznoteniška zveza Slovenije</t>
  </si>
  <si>
    <t>Lestvica</t>
  </si>
  <si>
    <t>Sezona:</t>
  </si>
  <si>
    <t>Kategorija:</t>
  </si>
  <si>
    <t>članice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</si>
  <si>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</si>
  <si>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</si>
  <si>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</si>
  <si>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</si>
  <si>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</si>
  <si>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</si>
  <si>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</si>
  <si>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</si>
  <si>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</si>
  <si>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</si>
  <si>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</si>
  <si>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</si>
  <si>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</si>
  <si>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</si>
  <si>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</si>
  <si>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</si>
  <si>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</si>
  <si>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Lara Opeka</t>
  </si>
  <si>
    <t>NTD Kajuh-Slovan</t>
  </si>
  <si>
    <t>Sara Tokić</t>
  </si>
  <si>
    <t>NTK Vrtojba</t>
  </si>
  <si>
    <t>Lea Paulin</t>
  </si>
  <si>
    <t>NTK Arrigoni</t>
  </si>
  <si>
    <t>Tjaša Novak</t>
  </si>
  <si>
    <t>Ema Crnkovič</t>
  </si>
  <si>
    <t>NTK Kema - Murexin Puconci</t>
  </si>
  <si>
    <t>Katarina Stražar</t>
  </si>
  <si>
    <t>NTS Mengeš</t>
  </si>
  <si>
    <t>Nuša Kadiš</t>
  </si>
  <si>
    <t>NTK Inter Diskont</t>
  </si>
  <si>
    <t>Anina Selak</t>
  </si>
  <si>
    <t>NTK Vesna</t>
  </si>
  <si>
    <t>Nuša Bolte</t>
  </si>
  <si>
    <t>Lea Kadiš</t>
  </si>
  <si>
    <t>Blažka Harkai</t>
  </si>
  <si>
    <t>Gaja Mavri</t>
  </si>
  <si>
    <t>Ana Tofant</t>
  </si>
  <si>
    <t>Darinka Mali</t>
  </si>
  <si>
    <t>Tjaša Supanič</t>
  </si>
  <si>
    <t>Doris Lesnik</t>
  </si>
  <si>
    <t>NTK Xiom Muta</t>
  </si>
  <si>
    <t>Ana Kovačec</t>
  </si>
  <si>
    <t>Minea Ljuca</t>
  </si>
  <si>
    <t>Layla Turk</t>
  </si>
  <si>
    <t>Lucija Grad</t>
  </si>
  <si>
    <t>ŠD Vrhnika</t>
  </si>
  <si>
    <t>Vita Kocjančič</t>
  </si>
  <si>
    <t>Tanja Nišavić</t>
  </si>
  <si>
    <t>nadomestne točke</t>
  </si>
  <si>
    <t xml:space="preserve">NTK B2 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</si>
  <si>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</si>
  <si>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</si>
  <si>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</si>
  <si>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</si>
  <si>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</si>
  <si>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</si>
  <si>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</si>
  <si>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Tina Mozetič</t>
  </si>
  <si>
    <t>Simona Soldat</t>
  </si>
  <si>
    <t>NTK Ljubljana</t>
  </si>
  <si>
    <t>Muta</t>
  </si>
  <si>
    <t>Tina Križnič</t>
  </si>
  <si>
    <t>Kim Kastelic</t>
  </si>
  <si>
    <t>Eva Cerkvenič</t>
  </si>
  <si>
    <t>ŠD SU</t>
  </si>
  <si>
    <t>Lana Slatinšek</t>
  </si>
  <si>
    <t>Neža Gazvoda</t>
  </si>
  <si>
    <t>Neja Gazvoda</t>
  </si>
  <si>
    <t>Tamara Pavčnik</t>
  </si>
  <si>
    <t>Klara Rahotin Pavič</t>
  </si>
  <si>
    <t>Laura Rahotin Pavič</t>
  </si>
  <si>
    <t>Maša Virant</t>
  </si>
  <si>
    <t>2025/2026</t>
  </si>
  <si>
    <t>Kundih Pia</t>
  </si>
  <si>
    <t>NTK Cirkovce</t>
  </si>
  <si>
    <t>Maučec Lana</t>
  </si>
  <si>
    <t>Rakek</t>
  </si>
  <si>
    <t>Neja Kalan</t>
  </si>
  <si>
    <t>2025-2026</t>
  </si>
  <si>
    <t>Puconci</t>
  </si>
  <si>
    <t>Jana Ludvik</t>
  </si>
  <si>
    <t>Enya Moltara</t>
  </si>
  <si>
    <t>Tina Zalezina</t>
  </si>
  <si>
    <t>Kristina Rahotin Pavič</t>
  </si>
  <si>
    <t>Nina Mačič</t>
  </si>
  <si>
    <t>Maruša Arnež</t>
  </si>
  <si>
    <t>Lara Žnidaršič</t>
  </si>
  <si>
    <t>NTK Logatec</t>
  </si>
  <si>
    <t>Manca Paljk</t>
  </si>
  <si>
    <t>Kaja Drljača</t>
  </si>
  <si>
    <t>Izabel Roner</t>
  </si>
  <si>
    <t>Neža Horvat</t>
  </si>
  <si>
    <t>Tjaša Večko</t>
  </si>
  <si>
    <t>Tereza Kavčič</t>
  </si>
  <si>
    <t>Karin Slatinšek</t>
  </si>
  <si>
    <t>Sofija Žužek</t>
  </si>
  <si>
    <t>Viktorija Letnar</t>
  </si>
  <si>
    <t>Aleksandra Livnjak</t>
  </si>
  <si>
    <t>Kim Krajnc Grižon</t>
  </si>
  <si>
    <t>Lana Maučec</t>
  </si>
  <si>
    <t>NTK Fužinar Interdiskont</t>
  </si>
  <si>
    <t>Jakostna lestvica 2025-26 - po SNTL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</si>
</sst>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6"/>
      <color rgb="FFFFFFFF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6"/>
      <name val="Calibri"/>
      <family val="2"/>
      <charset val="238"/>
    </font>
    <font>
      <sz val="16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3" borderId="0" xfId="0" applyFont="1" applyFill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5" borderId="4" xfId="0" applyFont="1" applyFill="1" applyBorder="1"/>
    <xf numFmtId="0" fontId="3" fillId="6" borderId="4" xfId="0" applyFont="1" applyFill="1" applyBorder="1"/>
    <xf numFmtId="0" fontId="3" fillId="5" borderId="3" xfId="0" applyFont="1" applyFill="1" applyBorder="1"/>
    <xf numFmtId="0" fontId="3" fillId="9" borderId="4" xfId="0" applyFont="1" applyFill="1" applyBorder="1"/>
    <xf numFmtId="0" fontId="3" fillId="8" borderId="4" xfId="0" applyFont="1" applyFill="1" applyBorder="1"/>
    <xf numFmtId="0" fontId="3" fillId="8" borderId="3" xfId="0" applyFont="1" applyFill="1" applyBorder="1"/>
    <xf numFmtId="0" fontId="3" fillId="5" borderId="5" xfId="0" applyFont="1" applyFill="1" applyBorder="1"/>
    <xf numFmtId="0" fontId="3" fillId="6" borderId="5" xfId="0" applyFont="1" applyFill="1" applyBorder="1"/>
    <xf numFmtId="0" fontId="3" fillId="5" borderId="0" xfId="0" applyFont="1" applyFill="1"/>
    <xf numFmtId="0" fontId="3" fillId="9" borderId="5" xfId="0" applyFont="1" applyFill="1" applyBorder="1"/>
    <xf numFmtId="0" fontId="3" fillId="8" borderId="5" xfId="0" applyFont="1" applyFill="1" applyBorder="1"/>
    <xf numFmtId="0" fontId="3" fillId="8" borderId="0" xfId="0" applyFont="1" applyFill="1"/>
    <xf numFmtId="14" fontId="3" fillId="8" borderId="6" xfId="0" applyNumberFormat="1" applyFont="1" applyFill="1" applyBorder="1" applyAlignment="1">
      <alignment horizontal="left"/>
    </xf>
    <xf numFmtId="14" fontId="3" fillId="8" borderId="0" xfId="0" applyNumberFormat="1" applyFont="1" applyFill="1" applyAlignment="1">
      <alignment horizontal="left"/>
    </xf>
    <xf numFmtId="14" fontId="3" fillId="5" borderId="6" xfId="0" applyNumberFormat="1" applyFont="1" applyFill="1" applyBorder="1" applyAlignment="1">
      <alignment horizontal="left"/>
    </xf>
    <xf numFmtId="14" fontId="3" fillId="5" borderId="19" xfId="0" applyNumberFormat="1" applyFont="1" applyFill="1" applyBorder="1" applyAlignment="1">
      <alignment horizontal="left"/>
    </xf>
    <xf numFmtId="0" fontId="3" fillId="0" borderId="1" xfId="0" applyFont="1" applyBorder="1"/>
    <xf numFmtId="0" fontId="3" fillId="0" borderId="3" xfId="0" applyFont="1" applyBorder="1"/>
    <xf numFmtId="14" fontId="3" fillId="0" borderId="3" xfId="0" applyNumberFormat="1" applyFont="1" applyBorder="1"/>
    <xf numFmtId="14" fontId="3" fillId="0" borderId="2" xfId="0" applyNumberFormat="1" applyFont="1" applyBorder="1"/>
    <xf numFmtId="0" fontId="3" fillId="0" borderId="11" xfId="0" applyFont="1" applyBorder="1"/>
    <xf numFmtId="0" fontId="4" fillId="0" borderId="12" xfId="0" applyFont="1" applyBorder="1"/>
    <xf numFmtId="0" fontId="3" fillId="0" borderId="12" xfId="0" applyFont="1" applyBorder="1"/>
    <xf numFmtId="0" fontId="5" fillId="10" borderId="12" xfId="0" applyFont="1" applyFill="1" applyBorder="1"/>
    <xf numFmtId="0" fontId="3" fillId="0" borderId="14" xfId="0" applyFont="1" applyBorder="1"/>
    <xf numFmtId="0" fontId="4" fillId="0" borderId="10" xfId="0" applyFont="1" applyBorder="1"/>
    <xf numFmtId="0" fontId="3" fillId="0" borderId="10" xfId="0" applyFont="1" applyBorder="1"/>
    <xf numFmtId="0" fontId="3" fillId="0" borderId="15" xfId="0" applyFont="1" applyBorder="1" applyAlignment="1">
      <alignment horizontal="right"/>
    </xf>
    <xf numFmtId="0" fontId="5" fillId="10" borderId="10" xfId="0" applyFont="1" applyFill="1" applyBorder="1"/>
    <xf numFmtId="0" fontId="6" fillId="0" borderId="0" xfId="0" applyFont="1"/>
    <xf numFmtId="0" fontId="3" fillId="0" borderId="16" xfId="0" applyFont="1" applyBorder="1"/>
    <xf numFmtId="0" fontId="4" fillId="0" borderId="17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right"/>
    </xf>
    <xf numFmtId="0" fontId="4" fillId="0" borderId="0" xfId="0" applyFont="1"/>
    <xf numFmtId="0" fontId="3" fillId="6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10" borderId="10" xfId="0" applyFont="1" applyFill="1" applyBorder="1"/>
    <xf numFmtId="1" fontId="3" fillId="0" borderId="13" xfId="0" applyNumberFormat="1" applyFont="1" applyBorder="1" applyAlignment="1">
      <alignment horizontal="right"/>
    </xf>
    <xf numFmtId="1" fontId="3" fillId="0" borderId="15" xfId="0" applyNumberFormat="1" applyFont="1" applyBorder="1" applyAlignment="1">
      <alignment horizontal="righ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150283</xdr:colOff>
      <xdr:row>1</xdr:row>
      <xdr:rowOff>57150</xdr:rowOff>
    </xdr:from>
    <xdr:to>
      <xdr:col>14</xdr:col>
      <xdr:colOff>757322</xdr:colOff>
      <xdr:row>3</xdr:row>
      <xdr:rowOff>96086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5EB5BE3-6CD1-4043-823F-4C798EAC7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5200" y="300567"/>
          <a:ext cx="601324" cy="5721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-NTZS\Users\NTZS\Documents\NTZS_vse\JAKOSTNE%20LESTVICE\Jakostne%20lestvice%202025-2026\Novi%20sistem%202026\&#269;lanice\ntzs-lestvica-2025-26-clanice%20SNTL_samo%20liga.xlsx" TargetMode="External"/><Relationship Id="rId1" Type="http://schemas.openxmlformats.org/officeDocument/2006/relationships/externalLinkPath" Target="ntzs-lestvica-2025-26-clanice%20SNTL_samo%20li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NTL"/>
    </sheetNames>
    <sheetDataSet>
      <sheetData sheetId="0" refreshError="1"/>
      <sheetData sheetId="1">
        <row r="1">
          <cell r="B1" t="str">
            <v>Player Name</v>
          </cell>
          <cell r="C1" t="str">
            <v>Club</v>
          </cell>
          <cell r="D1" t="str">
            <v>Team</v>
          </cell>
          <cell r="E1" t="str">
            <v>S W/L</v>
          </cell>
          <cell r="F1" t="str">
            <v>D W/L</v>
          </cell>
          <cell r="G1" t="str">
            <v>Points</v>
          </cell>
        </row>
        <row r="2">
          <cell r="B2" t="str">
            <v>Lara Opeka</v>
          </cell>
          <cell r="D2" t="str">
            <v>NTD Kajuh-Slovan</v>
          </cell>
          <cell r="E2" t="str">
            <v>42 - 0</v>
          </cell>
          <cell r="F2" t="str">
            <v>0 - 0</v>
          </cell>
          <cell r="G2">
            <v>3150</v>
          </cell>
        </row>
        <row r="3">
          <cell r="B3" t="str">
            <v>Tjaša Novak</v>
          </cell>
          <cell r="D3" t="str">
            <v>NTD Kajuh-Slovan</v>
          </cell>
          <cell r="E3" t="str">
            <v>37 - 2</v>
          </cell>
          <cell r="F3" t="str">
            <v>0 - 0</v>
          </cell>
          <cell r="G3">
            <v>2775</v>
          </cell>
        </row>
        <row r="4">
          <cell r="B4" t="str">
            <v>Lana Slatinšek</v>
          </cell>
          <cell r="D4" t="str">
            <v>ŠD SU</v>
          </cell>
          <cell r="E4" t="str">
            <v>31 - 8</v>
          </cell>
          <cell r="F4" t="str">
            <v>0 - 0</v>
          </cell>
          <cell r="G4">
            <v>2325</v>
          </cell>
        </row>
        <row r="5">
          <cell r="B5" t="str">
            <v>Jana Ludvik</v>
          </cell>
          <cell r="D5" t="str">
            <v>NTK Arrigoni</v>
          </cell>
          <cell r="E5" t="str">
            <v>31 - 4</v>
          </cell>
          <cell r="F5" t="str">
            <v>0 - 0</v>
          </cell>
          <cell r="G5">
            <v>2325</v>
          </cell>
        </row>
        <row r="6">
          <cell r="B6" t="str">
            <v>Ana Kovačec</v>
          </cell>
          <cell r="D6" t="str">
            <v>NTK Kema Murexin</v>
          </cell>
          <cell r="E6" t="str">
            <v>26 - 14</v>
          </cell>
          <cell r="F6" t="str">
            <v>0 - 0</v>
          </cell>
          <cell r="G6">
            <v>1950</v>
          </cell>
        </row>
        <row r="7">
          <cell r="B7" t="str">
            <v>Nuša Kadiš</v>
          </cell>
          <cell r="D7" t="str">
            <v>NTK FUŽINAR INTERDISKONT</v>
          </cell>
          <cell r="E7" t="str">
            <v>25 - 11</v>
          </cell>
          <cell r="F7" t="str">
            <v>0 - 0</v>
          </cell>
          <cell r="G7">
            <v>1875</v>
          </cell>
        </row>
        <row r="8">
          <cell r="B8" t="str">
            <v>Laura Rahotin Pavič</v>
          </cell>
          <cell r="D8" t="str">
            <v>NTK Vesna</v>
          </cell>
          <cell r="E8" t="str">
            <v>24 - 9</v>
          </cell>
          <cell r="F8" t="str">
            <v>0 - 0</v>
          </cell>
          <cell r="G8">
            <v>1800</v>
          </cell>
        </row>
        <row r="9">
          <cell r="B9" t="str">
            <v>Blažka Harkai</v>
          </cell>
          <cell r="D9" t="str">
            <v>NTK Kema Murexin</v>
          </cell>
          <cell r="E9" t="str">
            <v>21 - 10</v>
          </cell>
          <cell r="F9" t="str">
            <v>0 - 0</v>
          </cell>
          <cell r="G9">
            <v>1575</v>
          </cell>
        </row>
        <row r="10">
          <cell r="B10" t="str">
            <v>Neja Gazvoda</v>
          </cell>
          <cell r="D10" t="str">
            <v>ŠD SU</v>
          </cell>
          <cell r="E10" t="str">
            <v>21 - 15</v>
          </cell>
          <cell r="F10" t="str">
            <v>0 - 0</v>
          </cell>
          <cell r="G10">
            <v>1575</v>
          </cell>
        </row>
        <row r="11">
          <cell r="B11" t="str">
            <v>Nuša Bolte</v>
          </cell>
          <cell r="D11" t="str">
            <v>NTK B2</v>
          </cell>
          <cell r="E11" t="str">
            <v>20 - 15</v>
          </cell>
          <cell r="F11" t="str">
            <v>0 - 0</v>
          </cell>
          <cell r="G11">
            <v>1500</v>
          </cell>
        </row>
        <row r="12">
          <cell r="B12" t="str">
            <v>Enya Moltara</v>
          </cell>
          <cell r="D12" t="str">
            <v>NTK Kema Murexin</v>
          </cell>
          <cell r="E12" t="str">
            <v>19 - 15</v>
          </cell>
          <cell r="F12" t="str">
            <v>0 - 0</v>
          </cell>
          <cell r="G12">
            <v>1425</v>
          </cell>
        </row>
        <row r="13">
          <cell r="B13" t="str">
            <v>Klara Rahotin Pavič</v>
          </cell>
          <cell r="D13" t="str">
            <v>NTK Vesna</v>
          </cell>
          <cell r="E13" t="str">
            <v>19 - 10</v>
          </cell>
          <cell r="F13" t="str">
            <v>0 - 0</v>
          </cell>
          <cell r="G13">
            <v>1425</v>
          </cell>
        </row>
        <row r="14">
          <cell r="B14" t="str">
            <v>Ema Crnkovič</v>
          </cell>
          <cell r="D14" t="str">
            <v>NTK Kema Murexin</v>
          </cell>
          <cell r="E14" t="str">
            <v>18 - 15</v>
          </cell>
          <cell r="F14" t="str">
            <v>0 - 0</v>
          </cell>
          <cell r="G14">
            <v>1350</v>
          </cell>
        </row>
        <row r="15">
          <cell r="B15" t="str">
            <v>Neža Gazvoda</v>
          </cell>
          <cell r="D15" t="str">
            <v>ŠD SU</v>
          </cell>
          <cell r="E15" t="str">
            <v>18 - 17</v>
          </cell>
          <cell r="F15" t="str">
            <v>0 - 0</v>
          </cell>
          <cell r="G15">
            <v>1350</v>
          </cell>
        </row>
        <row r="16">
          <cell r="B16" t="str">
            <v>Kim Kastelic</v>
          </cell>
          <cell r="D16" t="str">
            <v>NTD Kajuh-Slovan</v>
          </cell>
          <cell r="E16" t="str">
            <v>17 - 17</v>
          </cell>
          <cell r="F16" t="str">
            <v>0 - 0</v>
          </cell>
          <cell r="G16">
            <v>1275</v>
          </cell>
        </row>
        <row r="17">
          <cell r="B17" t="str">
            <v>Lucija Grad</v>
          </cell>
          <cell r="D17" t="str">
            <v>NTK Ljubljana</v>
          </cell>
          <cell r="E17" t="str">
            <v>15 - 17</v>
          </cell>
          <cell r="F17" t="str">
            <v>0 - 0</v>
          </cell>
          <cell r="G17">
            <v>1125</v>
          </cell>
        </row>
        <row r="18">
          <cell r="B18" t="str">
            <v>Lea Kadiš</v>
          </cell>
          <cell r="D18" t="str">
            <v>NTK FUŽINAR INTERDISKONT</v>
          </cell>
          <cell r="E18" t="str">
            <v>14 - 17</v>
          </cell>
          <cell r="F18" t="str">
            <v>0 - 0</v>
          </cell>
          <cell r="G18">
            <v>1050</v>
          </cell>
        </row>
        <row r="19">
          <cell r="B19" t="str">
            <v>Tina Zalezina</v>
          </cell>
          <cell r="D19" t="str">
            <v>NTK Ljubljana</v>
          </cell>
          <cell r="E19" t="str">
            <v>14 - 11</v>
          </cell>
          <cell r="F19" t="str">
            <v>0 - 0</v>
          </cell>
          <cell r="G19">
            <v>1050</v>
          </cell>
        </row>
        <row r="20">
          <cell r="B20" t="str">
            <v>Layla Turk</v>
          </cell>
          <cell r="D20" t="str">
            <v>NTK Arrigoni</v>
          </cell>
          <cell r="E20" t="str">
            <v>12 - 13</v>
          </cell>
          <cell r="F20" t="str">
            <v>0 - 0</v>
          </cell>
          <cell r="G20">
            <v>900</v>
          </cell>
        </row>
        <row r="21">
          <cell r="B21" t="str">
            <v>Kristina Rahotin Pavič</v>
          </cell>
          <cell r="D21" t="str">
            <v>NTK Vesna</v>
          </cell>
          <cell r="E21" t="str">
            <v>11 - 8</v>
          </cell>
          <cell r="F21" t="str">
            <v>0 - 0</v>
          </cell>
          <cell r="G21">
            <v>825</v>
          </cell>
        </row>
        <row r="22">
          <cell r="B22" t="str">
            <v>Vita Kocjančič</v>
          </cell>
          <cell r="D22" t="str">
            <v>NTK Arrigoni</v>
          </cell>
          <cell r="E22" t="str">
            <v>9 - 13</v>
          </cell>
          <cell r="F22" t="str">
            <v>0 - 0</v>
          </cell>
          <cell r="G22">
            <v>675</v>
          </cell>
        </row>
        <row r="23">
          <cell r="B23" t="str">
            <v>Anina Selak</v>
          </cell>
          <cell r="D23" t="str">
            <v>NTK Vesna</v>
          </cell>
          <cell r="E23" t="str">
            <v>7 - 14</v>
          </cell>
          <cell r="F23" t="str">
            <v>0 - 0</v>
          </cell>
          <cell r="G23">
            <v>525</v>
          </cell>
        </row>
        <row r="24">
          <cell r="B24" t="str">
            <v>Nina Mačič</v>
          </cell>
          <cell r="D24" t="str">
            <v>NTK FUŽINAR INTERDISKONT</v>
          </cell>
          <cell r="E24" t="str">
            <v>7 - 11</v>
          </cell>
          <cell r="F24" t="str">
            <v>0 - 0</v>
          </cell>
          <cell r="G24">
            <v>525</v>
          </cell>
        </row>
        <row r="25">
          <cell r="B25" t="str">
            <v>Maruša Arnež</v>
          </cell>
          <cell r="D25" t="str">
            <v>NTK B2</v>
          </cell>
          <cell r="E25" t="str">
            <v>5 - 20</v>
          </cell>
          <cell r="F25" t="str">
            <v>0 - 0</v>
          </cell>
          <cell r="G25">
            <v>375</v>
          </cell>
        </row>
        <row r="26">
          <cell r="B26" t="str">
            <v>Tina Križnič</v>
          </cell>
          <cell r="D26" t="str">
            <v>NTD Kajuh-Slovan</v>
          </cell>
          <cell r="E26" t="str">
            <v>5 - 7</v>
          </cell>
          <cell r="F26" t="str">
            <v>0 - 0</v>
          </cell>
          <cell r="G26">
            <v>375</v>
          </cell>
        </row>
        <row r="27">
          <cell r="B27" t="str">
            <v>Lara Žnidaršič</v>
          </cell>
          <cell r="D27" t="str">
            <v>NTK Logatec</v>
          </cell>
          <cell r="E27" t="str">
            <v>5 - 22</v>
          </cell>
          <cell r="F27" t="str">
            <v>0 - 0</v>
          </cell>
          <cell r="G27">
            <v>375</v>
          </cell>
        </row>
        <row r="28">
          <cell r="B28" t="str">
            <v>Manca Paljk</v>
          </cell>
          <cell r="D28" t="str">
            <v>NTK Arrigoni</v>
          </cell>
          <cell r="E28" t="str">
            <v>5 - 5</v>
          </cell>
          <cell r="F28" t="str">
            <v>0 - 0</v>
          </cell>
          <cell r="G28">
            <v>375</v>
          </cell>
        </row>
        <row r="29">
          <cell r="B29" t="str">
            <v>Kaja Drljača</v>
          </cell>
          <cell r="D29" t="str">
            <v>NTK B2</v>
          </cell>
          <cell r="E29" t="str">
            <v>4 - 27</v>
          </cell>
          <cell r="F29" t="str">
            <v>0 - 0</v>
          </cell>
          <cell r="G29">
            <v>300</v>
          </cell>
        </row>
        <row r="30">
          <cell r="B30" t="str">
            <v>Izabel Roner</v>
          </cell>
          <cell r="D30" t="str">
            <v>NTK Logatec</v>
          </cell>
          <cell r="E30" t="str">
            <v>4 - 15</v>
          </cell>
          <cell r="F30" t="str">
            <v>0 - 0</v>
          </cell>
          <cell r="G30">
            <v>300</v>
          </cell>
        </row>
        <row r="31">
          <cell r="B31" t="str">
            <v>Neža Horvat</v>
          </cell>
          <cell r="D31" t="str">
            <v>NTK FUŽINAR INTERDISKONT</v>
          </cell>
          <cell r="E31" t="str">
            <v>3 - 8</v>
          </cell>
          <cell r="F31" t="str">
            <v>0 - 0</v>
          </cell>
          <cell r="G31">
            <v>225</v>
          </cell>
        </row>
        <row r="32">
          <cell r="B32" t="str">
            <v>Simona Soldat</v>
          </cell>
          <cell r="D32" t="str">
            <v>NTK Ljubljana</v>
          </cell>
          <cell r="E32" t="str">
            <v>2 - 17</v>
          </cell>
          <cell r="F32" t="str">
            <v>0 - 0</v>
          </cell>
          <cell r="G32">
            <v>150</v>
          </cell>
        </row>
        <row r="33">
          <cell r="B33" t="str">
            <v>Tjaša Večko</v>
          </cell>
          <cell r="D33" t="str">
            <v>NTK FUŽINAR INTERDISKONT</v>
          </cell>
          <cell r="E33" t="str">
            <v>2 - 6</v>
          </cell>
          <cell r="F33" t="str">
            <v>0 - 0</v>
          </cell>
          <cell r="G33">
            <v>150</v>
          </cell>
        </row>
        <row r="34">
          <cell r="B34" t="str">
            <v>Tereza Kavčič</v>
          </cell>
          <cell r="D34" t="str">
            <v>NTK Logatec</v>
          </cell>
          <cell r="E34" t="str">
            <v>2 - 6</v>
          </cell>
          <cell r="F34" t="str">
            <v>0 - 0</v>
          </cell>
          <cell r="G34">
            <v>150</v>
          </cell>
        </row>
        <row r="35">
          <cell r="B35" t="str">
            <v>Karin Slatinšek</v>
          </cell>
          <cell r="D35" t="str">
            <v>ŠD SU</v>
          </cell>
          <cell r="E35" t="str">
            <v>1 - 0</v>
          </cell>
          <cell r="F35" t="str">
            <v>0 - 0</v>
          </cell>
          <cell r="G35">
            <v>75</v>
          </cell>
        </row>
        <row r="36">
          <cell r="B36" t="str">
            <v>Sofija Žužek</v>
          </cell>
          <cell r="D36" t="str">
            <v>NTK Arrigoni</v>
          </cell>
          <cell r="E36" t="str">
            <v>1 - 5</v>
          </cell>
          <cell r="F36" t="str">
            <v>0 - 0</v>
          </cell>
          <cell r="G36">
            <v>75</v>
          </cell>
        </row>
        <row r="37">
          <cell r="B37" t="str">
            <v>Viktorija Letnar</v>
          </cell>
          <cell r="D37" t="str">
            <v>NTD Kajuh-Slovan</v>
          </cell>
          <cell r="E37" t="str">
            <v>1 - 1</v>
          </cell>
          <cell r="F37" t="str">
            <v>0 - 0</v>
          </cell>
          <cell r="G37">
            <v>75</v>
          </cell>
        </row>
        <row r="38">
          <cell r="B38" t="str">
            <v>Neja Kalan</v>
          </cell>
          <cell r="D38" t="str">
            <v>NTK B2</v>
          </cell>
          <cell r="E38" t="str">
            <v>1 - 8</v>
          </cell>
          <cell r="F38" t="str">
            <v>0 - 0</v>
          </cell>
          <cell r="G38">
            <v>75</v>
          </cell>
        </row>
        <row r="39">
          <cell r="B39" t="str">
            <v>Aleksandra Livnjak</v>
          </cell>
          <cell r="D39" t="str">
            <v>NTK Logatec</v>
          </cell>
          <cell r="E39" t="str">
            <v>1 - 11</v>
          </cell>
          <cell r="F39" t="str">
            <v>0 - 0</v>
          </cell>
          <cell r="G39">
            <v>75</v>
          </cell>
        </row>
        <row r="40">
          <cell r="B40" t="str">
            <v>Kim Krajnc Grižon</v>
          </cell>
          <cell r="D40" t="str">
            <v>NTK Arrigoni</v>
          </cell>
          <cell r="E40" t="str">
            <v>1 - 7</v>
          </cell>
          <cell r="F40" t="str">
            <v>0 - 0</v>
          </cell>
          <cell r="G40">
            <v>75</v>
          </cell>
        </row>
        <row r="41">
          <cell r="B41" t="str">
            <v>Lana Maučec</v>
          </cell>
          <cell r="D41" t="str">
            <v>NTK Kema Murexin</v>
          </cell>
          <cell r="E41" t="str">
            <v>1 - 1</v>
          </cell>
          <cell r="F41" t="str">
            <v>0 - 0</v>
          </cell>
          <cell r="G41">
            <v>75</v>
          </cell>
        </row>
        <row r="42">
          <cell r="B42" t="str">
            <v>Tjaša Supanič</v>
          </cell>
          <cell r="D42" t="str">
            <v>NTK Vesna</v>
          </cell>
          <cell r="E42" t="str">
            <v>0 - 11</v>
          </cell>
          <cell r="F42" t="str">
            <v>0 - 0</v>
          </cell>
          <cell r="G42">
            <v>0</v>
          </cell>
        </row>
        <row r="43">
          <cell r="B43" t="str">
            <v>Minea Ljuca</v>
          </cell>
          <cell r="D43" t="str">
            <v>NTK Arrigoni</v>
          </cell>
          <cell r="E43" t="str">
            <v>0 - 4</v>
          </cell>
          <cell r="F43" t="str">
            <v>0 - 0</v>
          </cell>
          <cell r="G43">
            <v>0</v>
          </cell>
        </row>
        <row r="44">
          <cell r="B44" t="str">
            <v>Pia Stojaković</v>
          </cell>
          <cell r="D44" t="str">
            <v>NTK Logatec</v>
          </cell>
          <cell r="E44" t="str">
            <v>0 - 18</v>
          </cell>
          <cell r="F44" t="str">
            <v>0 - 0</v>
          </cell>
          <cell r="G44">
            <v>0</v>
          </cell>
        </row>
        <row r="45">
          <cell r="B45" t="str">
            <v>Ajla Salkić</v>
          </cell>
          <cell r="D45" t="str">
            <v>NTK Ljubljana</v>
          </cell>
          <cell r="E45" t="str">
            <v>0 - 8</v>
          </cell>
          <cell r="F45" t="str">
            <v>0 - 0</v>
          </cell>
          <cell r="G45">
            <v>0</v>
          </cell>
        </row>
        <row r="46">
          <cell r="B46" t="str">
            <v>Amela Štulanovič</v>
          </cell>
          <cell r="D46" t="str">
            <v>NTK Ljubljana</v>
          </cell>
          <cell r="E46" t="str">
            <v>0 - 4</v>
          </cell>
          <cell r="F46" t="str">
            <v>0 - 0</v>
          </cell>
          <cell r="G46">
            <v>0</v>
          </cell>
        </row>
        <row r="47">
          <cell r="B47" t="str">
            <v>Inja Levičnik</v>
          </cell>
          <cell r="D47" t="str">
            <v>NTK B2</v>
          </cell>
          <cell r="E47" t="str">
            <v>0 - 1</v>
          </cell>
          <cell r="F47" t="str">
            <v>0 - 0</v>
          </cell>
          <cell r="G47">
            <v>0</v>
          </cell>
        </row>
        <row r="48">
          <cell r="B48" t="str">
            <v>Ana Božeglav</v>
          </cell>
          <cell r="D48" t="str">
            <v>NTK Arrigoni</v>
          </cell>
          <cell r="E48" t="str">
            <v>0 - 3</v>
          </cell>
          <cell r="F48" t="str">
            <v>0 - 0</v>
          </cell>
          <cell r="G48">
            <v>0</v>
          </cell>
        </row>
        <row r="49">
          <cell r="B49" t="str">
            <v>Hana Lukančič</v>
          </cell>
          <cell r="D49" t="str">
            <v>NTK Logatec</v>
          </cell>
          <cell r="E49" t="str">
            <v>0 - 5</v>
          </cell>
          <cell r="F49" t="str">
            <v>0 - 0</v>
          </cell>
          <cell r="G49">
            <v>0</v>
          </cell>
        </row>
        <row r="50">
          <cell r="B50" t="str">
            <v>Ema Stojko</v>
          </cell>
          <cell r="D50" t="str">
            <v>NTK Logatec</v>
          </cell>
          <cell r="E50" t="str">
            <v>0 - 2</v>
          </cell>
          <cell r="F50" t="str">
            <v>0 - 0</v>
          </cell>
          <cell r="G50">
            <v>0</v>
          </cell>
        </row>
        <row r="51">
          <cell r="B51" t="str">
            <v>Taja Ovsenik Eržen</v>
          </cell>
          <cell r="D51" t="str">
            <v>NTK B2</v>
          </cell>
          <cell r="E51" t="str">
            <v>0 - 5</v>
          </cell>
          <cell r="F51" t="str">
            <v>0 - 0</v>
          </cell>
          <cell r="G51">
            <v>0</v>
          </cell>
        </row>
        <row r="52">
          <cell r="B52" t="str">
            <v>Vujović Iva</v>
          </cell>
          <cell r="D52" t="str">
            <v>NTK Ljubljana</v>
          </cell>
          <cell r="E52" t="str">
            <v>0 - 9</v>
          </cell>
          <cell r="F52" t="str">
            <v>0 - 0</v>
          </cell>
          <cell r="G52">
            <v>0</v>
          </cell>
        </row>
        <row r="55">
          <cell r="B55" t="str">
            <v>brez točk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2"/>
  <sheetViews>
    <sheetView tabSelected="1" topLeftCell="B1" zoomScale="70" zoomScaleNormal="70" workbookViewId="0">
      <selection activeCell="AA62" sqref="AA62"/>
    </sheetView>
  </sheetViews>
  <sheetFormatPr defaultRowHeight="21" x14ac:dyDescent="0.35"/>
  <cols>
    <col min="1" max="1" width="4.7109375" style="2" customWidth="1"/>
    <col min="2" max="2" width="15" style="2" customWidth="1"/>
    <col min="3" max="3" width="29" style="2" customWidth="1"/>
    <col min="4" max="4" width="10" style="2" customWidth="1"/>
    <col min="5" max="5" width="37.28515625" style="2" customWidth="1"/>
    <col min="6" max="7" width="12.7109375" style="2" customWidth="1"/>
    <col min="8" max="8" width="13.42578125" style="2" customWidth="1"/>
    <col min="9" max="9" width="13.5703125" style="2" customWidth="1"/>
    <col min="10" max="10" width="16.140625" style="2" customWidth="1"/>
    <col min="11" max="11" width="15.28515625" style="2" customWidth="1"/>
    <col min="12" max="12" width="14.28515625" style="2" customWidth="1"/>
    <col min="13" max="13" width="16.85546875" style="2" customWidth="1"/>
    <col min="14" max="14" width="15.140625" style="2" customWidth="1"/>
    <col min="15" max="15" width="14.28515625" style="2" customWidth="1"/>
    <col min="16" max="16384" width="9.140625" style="2"/>
  </cols>
  <sheetData>
    <row r="1" spans="2:15" ht="21.75" thickBo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3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x14ac:dyDescent="0.35">
      <c r="B3" s="2" t="s">
        <v>2</v>
      </c>
      <c r="C3" s="2" t="s">
        <v>77</v>
      </c>
      <c r="O3" s="5"/>
    </row>
    <row r="4" spans="2:15" ht="21.75" thickBot="1" x14ac:dyDescent="0.4">
      <c r="B4" s="2" t="s">
        <v>3</v>
      </c>
      <c r="C4" s="2" t="s">
        <v>4</v>
      </c>
      <c r="O4" s="6"/>
    </row>
    <row r="5" spans="2:15" x14ac:dyDescent="0.35">
      <c r="B5" s="2" t="s">
        <v>5</v>
      </c>
      <c r="C5" s="7">
        <v>46188</v>
      </c>
    </row>
    <row r="6" spans="2:15" ht="21.75" thickBot="1" x14ac:dyDescent="0.4">
      <c r="B6" s="2" t="s">
        <v>6</v>
      </c>
      <c r="C6" s="2" t="s">
        <v>106</v>
      </c>
    </row>
    <row r="7" spans="2:15" x14ac:dyDescent="0.35">
      <c r="B7" s="8" t="s">
        <v>55</v>
      </c>
      <c r="C7" s="8" t="s">
        <v>7</v>
      </c>
      <c r="D7" s="8" t="s">
        <v>8</v>
      </c>
      <c r="E7" s="8" t="s">
        <v>9</v>
      </c>
      <c r="F7" s="9" t="s">
        <v>11</v>
      </c>
      <c r="G7" s="10" t="s">
        <v>10</v>
      </c>
      <c r="H7" s="11" t="s">
        <v>12</v>
      </c>
      <c r="I7" s="12" t="s">
        <v>13</v>
      </c>
      <c r="J7" s="13" t="s">
        <v>15</v>
      </c>
      <c r="K7" s="8" t="s">
        <v>14</v>
      </c>
      <c r="L7" s="10" t="s">
        <v>18</v>
      </c>
      <c r="M7" s="8" t="s">
        <v>17</v>
      </c>
      <c r="N7" s="8" t="s">
        <v>16</v>
      </c>
      <c r="O7" s="8" t="s">
        <v>19</v>
      </c>
    </row>
    <row r="8" spans="2:15" x14ac:dyDescent="0.35">
      <c r="B8" s="14" t="s">
        <v>56</v>
      </c>
      <c r="C8" s="14"/>
      <c r="D8" s="14"/>
      <c r="E8" s="14"/>
      <c r="F8" s="15"/>
      <c r="G8" s="16"/>
      <c r="H8" s="17"/>
      <c r="I8" s="18" t="s">
        <v>20</v>
      </c>
      <c r="J8" s="19" t="s">
        <v>81</v>
      </c>
      <c r="K8" s="14" t="s">
        <v>65</v>
      </c>
      <c r="L8" s="16" t="s">
        <v>65</v>
      </c>
      <c r="M8" s="14" t="s">
        <v>21</v>
      </c>
      <c r="N8" s="14" t="s">
        <v>84</v>
      </c>
      <c r="O8" s="14" t="s">
        <v>83</v>
      </c>
    </row>
    <row r="9" spans="2:15" ht="21.75" thickBot="1" x14ac:dyDescent="0.4">
      <c r="B9" s="14"/>
      <c r="C9" s="14"/>
      <c r="D9" s="14"/>
      <c r="E9" s="14"/>
      <c r="F9" s="15"/>
      <c r="G9" s="16"/>
      <c r="H9" s="17"/>
      <c r="I9" s="20">
        <v>45906</v>
      </c>
      <c r="J9" s="21">
        <v>45956</v>
      </c>
      <c r="K9" s="22">
        <v>45977</v>
      </c>
      <c r="L9" s="23">
        <v>46068</v>
      </c>
      <c r="M9" s="22">
        <v>46103</v>
      </c>
      <c r="N9" s="22">
        <v>46138</v>
      </c>
      <c r="O9" s="22"/>
    </row>
    <row r="10" spans="2:15" ht="21.75" thickBot="1" x14ac:dyDescent="0.4">
      <c r="B10" s="24"/>
      <c r="C10" s="25"/>
      <c r="D10" s="25"/>
      <c r="E10" s="25"/>
      <c r="F10" s="25"/>
      <c r="G10" s="25"/>
      <c r="H10" s="25"/>
      <c r="I10" s="26"/>
      <c r="J10" s="25"/>
      <c r="K10" s="25"/>
      <c r="L10" s="25"/>
      <c r="M10" s="25"/>
      <c r="N10" s="26"/>
      <c r="O10" s="27"/>
    </row>
    <row r="11" spans="2:15" x14ac:dyDescent="0.35">
      <c r="B11" s="28">
        <v>1</v>
      </c>
      <c r="C11" s="29" t="s">
        <v>22</v>
      </c>
      <c r="D11" s="30">
        <v>2001</v>
      </c>
      <c r="E11" s="29" t="s">
        <v>23</v>
      </c>
      <c r="F11" s="29">
        <f>G11-MIN(I11:O11)</f>
        <v>9850</v>
      </c>
      <c r="G11" s="29">
        <f t="shared" ref="G11" si="0">SUM(I11:O11)</f>
        <v>10850</v>
      </c>
      <c r="H11" s="29">
        <f t="shared" ref="H11" si="1">SUM(G11-O11)</f>
        <v>7700</v>
      </c>
      <c r="I11" s="30">
        <v>1300</v>
      </c>
      <c r="J11" s="31">
        <v>1300</v>
      </c>
      <c r="K11" s="30">
        <v>1700</v>
      </c>
      <c r="L11" s="30">
        <v>1000</v>
      </c>
      <c r="M11" s="30">
        <v>1000</v>
      </c>
      <c r="N11" s="30">
        <v>1400</v>
      </c>
      <c r="O11" s="50">
        <f>IFERROR(VLOOKUP(C11, [1]SNTL!B:G, 6,FALSE),"0")</f>
        <v>3150</v>
      </c>
    </row>
    <row r="12" spans="2:15" x14ac:dyDescent="0.35">
      <c r="B12" s="32">
        <v>2</v>
      </c>
      <c r="C12" s="33" t="s">
        <v>28</v>
      </c>
      <c r="D12" s="34">
        <v>2002</v>
      </c>
      <c r="E12" s="33" t="s">
        <v>23</v>
      </c>
      <c r="F12" s="33">
        <f>G12-MIN(I12:O12)</f>
        <v>7375</v>
      </c>
      <c r="G12" s="33">
        <f>SUM(I12:O12)</f>
        <v>7375</v>
      </c>
      <c r="H12" s="33">
        <f>SUM(G12-O12)</f>
        <v>4600</v>
      </c>
      <c r="I12" s="34">
        <v>800</v>
      </c>
      <c r="J12" s="34">
        <v>0</v>
      </c>
      <c r="K12" s="34">
        <v>1400</v>
      </c>
      <c r="L12" s="34">
        <v>800</v>
      </c>
      <c r="M12" s="34">
        <v>1600</v>
      </c>
      <c r="N12" s="34">
        <v>0</v>
      </c>
      <c r="O12" s="51">
        <f>IFERROR(VLOOKUP(C12, [1]SNTL!B:G, 6,FALSE),"0")</f>
        <v>2775</v>
      </c>
    </row>
    <row r="13" spans="2:15" x14ac:dyDescent="0.35">
      <c r="B13" s="32">
        <v>3</v>
      </c>
      <c r="C13" s="33" t="s">
        <v>37</v>
      </c>
      <c r="D13" s="34">
        <v>2000</v>
      </c>
      <c r="E13" s="33" t="s">
        <v>54</v>
      </c>
      <c r="F13" s="33">
        <f>G13-MIN(I13:O13)</f>
        <v>5450</v>
      </c>
      <c r="G13" s="33">
        <f>SUM(I13:O13)</f>
        <v>5450</v>
      </c>
      <c r="H13" s="33">
        <f>SUM(G13-O13)</f>
        <v>3950</v>
      </c>
      <c r="I13" s="34">
        <v>400</v>
      </c>
      <c r="J13" s="34">
        <v>800</v>
      </c>
      <c r="K13" s="34">
        <v>1200</v>
      </c>
      <c r="L13" s="34">
        <v>0</v>
      </c>
      <c r="M13" s="34">
        <v>700</v>
      </c>
      <c r="N13" s="34">
        <v>850</v>
      </c>
      <c r="O13" s="51">
        <f>IFERROR(VLOOKUP(C13, [1]SNTL!B:G, 6,FALSE),"0")</f>
        <v>1500</v>
      </c>
    </row>
    <row r="14" spans="2:15" x14ac:dyDescent="0.35">
      <c r="B14" s="32">
        <v>4</v>
      </c>
      <c r="C14" s="33" t="s">
        <v>31</v>
      </c>
      <c r="D14" s="34">
        <v>2001</v>
      </c>
      <c r="E14" s="33" t="s">
        <v>32</v>
      </c>
      <c r="F14" s="33">
        <f>G14-MIN(I14:O14)</f>
        <v>4650</v>
      </c>
      <c r="G14" s="33">
        <f>SUM(I14:O14)</f>
        <v>4650</v>
      </c>
      <c r="H14" s="33">
        <f>SUM(G14-O14)</f>
        <v>4650</v>
      </c>
      <c r="I14" s="34">
        <v>1000</v>
      </c>
      <c r="J14" s="34">
        <v>0</v>
      </c>
      <c r="K14" s="34">
        <v>0</v>
      </c>
      <c r="L14" s="34">
        <v>1300</v>
      </c>
      <c r="M14" s="34">
        <v>1300</v>
      </c>
      <c r="N14" s="34">
        <v>1050</v>
      </c>
      <c r="O14" s="51" t="str">
        <f>IFERROR(VLOOKUP(C14, [1]SNTL!B:G, 6,FALSE),"0")</f>
        <v>0</v>
      </c>
    </row>
    <row r="15" spans="2:15" x14ac:dyDescent="0.35">
      <c r="B15" s="32">
        <v>5</v>
      </c>
      <c r="C15" s="33" t="s">
        <v>29</v>
      </c>
      <c r="D15" s="34">
        <v>2007</v>
      </c>
      <c r="E15" s="33" t="s">
        <v>30</v>
      </c>
      <c r="F15" s="33">
        <f>G15-MIN(I15:O15)</f>
        <v>4050</v>
      </c>
      <c r="G15" s="33">
        <f>SUM(I15:O15)</f>
        <v>4050</v>
      </c>
      <c r="H15" s="33">
        <f>SUM(G15-O15)</f>
        <v>2700</v>
      </c>
      <c r="I15" s="34">
        <v>400</v>
      </c>
      <c r="J15" s="34">
        <v>0</v>
      </c>
      <c r="K15" s="34">
        <v>950</v>
      </c>
      <c r="L15" s="34">
        <v>0</v>
      </c>
      <c r="M15" s="34">
        <v>400</v>
      </c>
      <c r="N15" s="34">
        <v>950</v>
      </c>
      <c r="O15" s="51">
        <f>IFERROR(VLOOKUP(C15, [1]SNTL!B:G, 6,FALSE),"0")</f>
        <v>1350</v>
      </c>
    </row>
    <row r="16" spans="2:15" x14ac:dyDescent="0.35">
      <c r="B16" s="32">
        <v>6</v>
      </c>
      <c r="C16" s="33" t="s">
        <v>24</v>
      </c>
      <c r="D16" s="34">
        <v>2006</v>
      </c>
      <c r="E16" s="33" t="s">
        <v>25</v>
      </c>
      <c r="F16" s="33">
        <f>G16-MIN(I16:O16)</f>
        <v>3700</v>
      </c>
      <c r="G16" s="33">
        <f>SUM(I16:O16)</f>
        <v>3700</v>
      </c>
      <c r="H16" s="33">
        <f>SUM(G16-O16)</f>
        <v>3700</v>
      </c>
      <c r="I16" s="34">
        <v>0</v>
      </c>
      <c r="J16" s="34">
        <v>0</v>
      </c>
      <c r="K16" s="34">
        <v>0</v>
      </c>
      <c r="L16" s="34">
        <v>0</v>
      </c>
      <c r="M16" s="34">
        <v>2000</v>
      </c>
      <c r="N16" s="34">
        <v>1700</v>
      </c>
      <c r="O16" s="51" t="str">
        <f>IFERROR(VLOOKUP(C16, [1]SNTL!B:G, 6,FALSE),"0")</f>
        <v>0</v>
      </c>
    </row>
    <row r="17" spans="2:23" x14ac:dyDescent="0.35">
      <c r="B17" s="32">
        <v>7</v>
      </c>
      <c r="C17" s="33" t="s">
        <v>74</v>
      </c>
      <c r="D17" s="34">
        <v>2012</v>
      </c>
      <c r="E17" s="33" t="s">
        <v>36</v>
      </c>
      <c r="F17" s="33">
        <f>G17-MIN(I17:O17)</f>
        <v>3685</v>
      </c>
      <c r="G17" s="33">
        <f>SUM(I17:O17)</f>
        <v>3685</v>
      </c>
      <c r="H17" s="33">
        <f>SUM(G17-O17)</f>
        <v>2260</v>
      </c>
      <c r="I17" s="34">
        <v>0</v>
      </c>
      <c r="J17" s="34">
        <v>1000</v>
      </c>
      <c r="K17" s="34">
        <v>0</v>
      </c>
      <c r="L17" s="34">
        <v>0</v>
      </c>
      <c r="M17" s="34">
        <v>700</v>
      </c>
      <c r="N17" s="36">
        <v>560</v>
      </c>
      <c r="O17" s="51">
        <f>IFERROR(VLOOKUP(C17, [1]SNTL!B:G, 6,FALSE),"0")</f>
        <v>1425</v>
      </c>
    </row>
    <row r="18" spans="2:23" x14ac:dyDescent="0.35">
      <c r="B18" s="32">
        <v>8</v>
      </c>
      <c r="C18" s="33" t="s">
        <v>75</v>
      </c>
      <c r="D18" s="34">
        <v>2010</v>
      </c>
      <c r="E18" s="33" t="s">
        <v>36</v>
      </c>
      <c r="F18" s="33">
        <f>G18-MIN(I18:O18)</f>
        <v>3320</v>
      </c>
      <c r="G18" s="33">
        <f>SUM(I18:O18)</f>
        <v>3320</v>
      </c>
      <c r="H18" s="33">
        <f>SUM(G18-O18)</f>
        <v>1520</v>
      </c>
      <c r="I18" s="34">
        <v>0</v>
      </c>
      <c r="J18" s="34">
        <v>0</v>
      </c>
      <c r="K18" s="34">
        <v>0</v>
      </c>
      <c r="L18" s="34">
        <v>0</v>
      </c>
      <c r="M18" s="34">
        <v>1000</v>
      </c>
      <c r="N18" s="36">
        <v>520</v>
      </c>
      <c r="O18" s="51">
        <f>IFERROR(VLOOKUP(C18, [1]SNTL!B:G, 6,FALSE),"0")</f>
        <v>1800</v>
      </c>
    </row>
    <row r="19" spans="2:23" x14ac:dyDescent="0.35">
      <c r="B19" s="32">
        <v>9</v>
      </c>
      <c r="C19" s="33" t="s">
        <v>26</v>
      </c>
      <c r="D19" s="34">
        <v>2002</v>
      </c>
      <c r="E19" s="33" t="s">
        <v>27</v>
      </c>
      <c r="F19" s="33">
        <f>G19-MIN(I19:O19)</f>
        <v>3300</v>
      </c>
      <c r="G19" s="33">
        <f>SUM(I19:O19)</f>
        <v>3300</v>
      </c>
      <c r="H19" s="33">
        <f>SUM(G19-O19)</f>
        <v>3300</v>
      </c>
      <c r="I19" s="34">
        <v>800</v>
      </c>
      <c r="J19" s="34">
        <v>0</v>
      </c>
      <c r="K19" s="34">
        <v>0</v>
      </c>
      <c r="L19" s="34">
        <v>0</v>
      </c>
      <c r="M19" s="34">
        <v>1300</v>
      </c>
      <c r="N19" s="34">
        <v>1200</v>
      </c>
      <c r="O19" s="51" t="str">
        <f>IFERROR(VLOOKUP(C19, [1]SNTL!B:G, 6,FALSE),"0")</f>
        <v>0</v>
      </c>
    </row>
    <row r="20" spans="2:23" x14ac:dyDescent="0.35">
      <c r="B20" s="32">
        <v>10</v>
      </c>
      <c r="C20" s="33" t="s">
        <v>66</v>
      </c>
      <c r="D20" s="34">
        <v>2007</v>
      </c>
      <c r="E20" s="33" t="s">
        <v>23</v>
      </c>
      <c r="F20" s="33">
        <f>G20-MIN(I20:O20)</f>
        <v>3275</v>
      </c>
      <c r="G20" s="33">
        <f>SUM(I20:O20)</f>
        <v>3275</v>
      </c>
      <c r="H20" s="33">
        <f>SUM(G20-O20)</f>
        <v>2900</v>
      </c>
      <c r="I20" s="34">
        <v>0</v>
      </c>
      <c r="J20" s="34">
        <v>0</v>
      </c>
      <c r="K20" s="34">
        <v>900</v>
      </c>
      <c r="L20" s="34">
        <v>800</v>
      </c>
      <c r="M20" s="34">
        <v>400</v>
      </c>
      <c r="N20" s="34">
        <v>800</v>
      </c>
      <c r="O20" s="51">
        <f>IFERROR(VLOOKUP(C20, [1]SNTL!B:G, 6,FALSE),"0")</f>
        <v>375</v>
      </c>
    </row>
    <row r="21" spans="2:23" x14ac:dyDescent="0.35">
      <c r="B21" s="32">
        <v>11</v>
      </c>
      <c r="C21" s="33" t="s">
        <v>35</v>
      </c>
      <c r="D21" s="34">
        <v>2000</v>
      </c>
      <c r="E21" s="33" t="s">
        <v>36</v>
      </c>
      <c r="F21" s="33">
        <f>G21-MIN(I21:O21)</f>
        <v>3175</v>
      </c>
      <c r="G21" s="33">
        <f>SUM(I21:O21)</f>
        <v>3175</v>
      </c>
      <c r="H21" s="33">
        <f>SUM(G21-O21)</f>
        <v>2650</v>
      </c>
      <c r="I21" s="34">
        <v>0</v>
      </c>
      <c r="J21" s="34">
        <v>600</v>
      </c>
      <c r="K21" s="34">
        <v>1050</v>
      </c>
      <c r="L21" s="34">
        <v>600</v>
      </c>
      <c r="M21" s="34">
        <v>400</v>
      </c>
      <c r="N21" s="34">
        <v>0</v>
      </c>
      <c r="O21" s="51">
        <f>IFERROR(VLOOKUP(C21, [1]SNTL!B:G, 6,FALSE),"0")</f>
        <v>525</v>
      </c>
    </row>
    <row r="22" spans="2:23" x14ac:dyDescent="0.35">
      <c r="B22" s="32">
        <v>11</v>
      </c>
      <c r="C22" s="33" t="s">
        <v>39</v>
      </c>
      <c r="D22" s="34">
        <v>2004</v>
      </c>
      <c r="E22" s="33" t="s">
        <v>30</v>
      </c>
      <c r="F22" s="33">
        <f>G22-MIN(I22:O22)</f>
        <v>3175</v>
      </c>
      <c r="G22" s="33">
        <f>SUM(I22:O22)</f>
        <v>3175</v>
      </c>
      <c r="H22" s="33">
        <f>SUM(G22-O22)</f>
        <v>1600</v>
      </c>
      <c r="I22" s="34">
        <v>0</v>
      </c>
      <c r="J22" s="34">
        <v>0</v>
      </c>
      <c r="K22" s="34">
        <v>0</v>
      </c>
      <c r="L22" s="34">
        <v>0</v>
      </c>
      <c r="M22" s="34">
        <v>700</v>
      </c>
      <c r="N22" s="34">
        <v>900</v>
      </c>
      <c r="O22" s="51">
        <f>IFERROR(VLOOKUP(C22, [1]SNTL!B:G, 6,FALSE),"0")</f>
        <v>1575</v>
      </c>
    </row>
    <row r="23" spans="2:23" x14ac:dyDescent="0.35">
      <c r="B23" s="32">
        <v>13</v>
      </c>
      <c r="C23" s="33" t="s">
        <v>46</v>
      </c>
      <c r="D23" s="34">
        <v>2002</v>
      </c>
      <c r="E23" s="33" t="s">
        <v>30</v>
      </c>
      <c r="F23" s="33">
        <f>G23-MIN(I23:O23)</f>
        <v>3100</v>
      </c>
      <c r="G23" s="33">
        <f>SUM(I23:O23)</f>
        <v>3100</v>
      </c>
      <c r="H23" s="33">
        <f>SUM(G23-O23)</f>
        <v>1150</v>
      </c>
      <c r="I23" s="34">
        <v>0</v>
      </c>
      <c r="J23" s="34">
        <v>0</v>
      </c>
      <c r="K23" s="34">
        <v>0</v>
      </c>
      <c r="L23" s="34">
        <v>0</v>
      </c>
      <c r="M23" s="34">
        <v>400</v>
      </c>
      <c r="N23" s="34">
        <v>750</v>
      </c>
      <c r="O23" s="51">
        <f>IFERROR(VLOOKUP(C23, [1]SNTL!B:G, 6,FALSE),"0")</f>
        <v>1950</v>
      </c>
    </row>
    <row r="24" spans="2:23" x14ac:dyDescent="0.35">
      <c r="B24" s="32">
        <v>14</v>
      </c>
      <c r="C24" s="33" t="s">
        <v>70</v>
      </c>
      <c r="D24" s="34">
        <v>2008</v>
      </c>
      <c r="E24" s="33" t="s">
        <v>69</v>
      </c>
      <c r="F24" s="33">
        <f>G24-MIN(I24:O24)</f>
        <v>2925</v>
      </c>
      <c r="G24" s="33">
        <f>SUM(I24:O24)</f>
        <v>2925</v>
      </c>
      <c r="H24" s="33">
        <f>SUM(G24-O24)</f>
        <v>600</v>
      </c>
      <c r="I24" s="34">
        <v>600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51">
        <f>IFERROR(VLOOKUP(C24, [1]SNTL!B:G, 6,FALSE),"0")</f>
        <v>2325</v>
      </c>
    </row>
    <row r="25" spans="2:23" x14ac:dyDescent="0.35">
      <c r="B25" s="32">
        <v>15</v>
      </c>
      <c r="C25" s="33" t="s">
        <v>40</v>
      </c>
      <c r="D25" s="34">
        <v>1999</v>
      </c>
      <c r="E25" s="33" t="s">
        <v>25</v>
      </c>
      <c r="F25" s="33">
        <f>G25-MIN(I25:O25)</f>
        <v>2600</v>
      </c>
      <c r="G25" s="33">
        <f>SUM(I25:O25)</f>
        <v>2600</v>
      </c>
      <c r="H25" s="33">
        <f>SUM(G25-O25)</f>
        <v>2600</v>
      </c>
      <c r="I25" s="34">
        <v>0</v>
      </c>
      <c r="J25" s="34">
        <v>1300</v>
      </c>
      <c r="K25" s="34">
        <v>0</v>
      </c>
      <c r="L25" s="34">
        <v>600</v>
      </c>
      <c r="M25" s="34">
        <v>700</v>
      </c>
      <c r="N25" s="34">
        <v>0</v>
      </c>
      <c r="O25" s="51" t="str">
        <f>IFERROR(VLOOKUP(C25, [1]SNTL!B:G, 6,FALSE),"0")</f>
        <v>0</v>
      </c>
    </row>
    <row r="26" spans="2:23" x14ac:dyDescent="0.35">
      <c r="B26" s="32">
        <v>16</v>
      </c>
      <c r="C26" s="33" t="s">
        <v>43</v>
      </c>
      <c r="D26" s="34">
        <v>1984</v>
      </c>
      <c r="E26" s="33" t="s">
        <v>36</v>
      </c>
      <c r="F26" s="33">
        <f>G26-MIN(I26:O26)</f>
        <v>2450</v>
      </c>
      <c r="G26" s="33">
        <f>SUM(I26:O26)</f>
        <v>2450</v>
      </c>
      <c r="H26" s="33">
        <f>SUM(G26-O26)</f>
        <v>2450</v>
      </c>
      <c r="I26" s="34">
        <v>0</v>
      </c>
      <c r="J26" s="34">
        <v>600</v>
      </c>
      <c r="K26" s="34">
        <v>850</v>
      </c>
      <c r="L26" s="34">
        <v>600</v>
      </c>
      <c r="M26" s="34">
        <v>400</v>
      </c>
      <c r="N26" s="34">
        <v>0</v>
      </c>
      <c r="O26" s="51">
        <f>IFERROR(VLOOKUP(C26, [1]SNTL!B:G, 6,FALSE),"0")</f>
        <v>0</v>
      </c>
    </row>
    <row r="27" spans="2:23" x14ac:dyDescent="0.35">
      <c r="B27" s="32">
        <v>17</v>
      </c>
      <c r="C27" s="33" t="s">
        <v>85</v>
      </c>
      <c r="D27" s="34"/>
      <c r="E27" s="33" t="s">
        <v>27</v>
      </c>
      <c r="F27" s="33">
        <f>G27-MIN(I27:O27)</f>
        <v>2325</v>
      </c>
      <c r="G27" s="33">
        <f>SUM(I27:O27)</f>
        <v>2325</v>
      </c>
      <c r="H27" s="33">
        <f>SUM(G27-O27)</f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5">
        <v>2325</v>
      </c>
    </row>
    <row r="28" spans="2:23" x14ac:dyDescent="0.35">
      <c r="B28" s="32">
        <v>18</v>
      </c>
      <c r="C28" s="33" t="s">
        <v>33</v>
      </c>
      <c r="D28" s="34">
        <v>2004</v>
      </c>
      <c r="E28" s="33" t="s">
        <v>34</v>
      </c>
      <c r="F28" s="33">
        <f>G28-MIN(I28:O28)</f>
        <v>2275</v>
      </c>
      <c r="G28" s="33">
        <f>SUM(I28:O28)</f>
        <v>2275</v>
      </c>
      <c r="H28" s="33">
        <f>SUM(G28-O28)</f>
        <v>400</v>
      </c>
      <c r="I28" s="34">
        <v>0</v>
      </c>
      <c r="J28" s="34">
        <v>0</v>
      </c>
      <c r="K28" s="34">
        <v>0</v>
      </c>
      <c r="L28" s="34">
        <v>0</v>
      </c>
      <c r="M28" s="34">
        <v>400</v>
      </c>
      <c r="N28" s="34">
        <v>0</v>
      </c>
      <c r="O28" s="51">
        <f>IFERROR(VLOOKUP(C28, [1]SNTL!B:G, 6,FALSE),"0")</f>
        <v>1875</v>
      </c>
    </row>
    <row r="29" spans="2:23" x14ac:dyDescent="0.35">
      <c r="B29" s="32">
        <v>19</v>
      </c>
      <c r="C29" s="33" t="s">
        <v>38</v>
      </c>
      <c r="D29" s="34">
        <v>2000</v>
      </c>
      <c r="E29" s="33" t="s">
        <v>34</v>
      </c>
      <c r="F29" s="33">
        <f>G29-MIN(I29:O29)</f>
        <v>2050</v>
      </c>
      <c r="G29" s="33">
        <f>SUM(I29:O29)</f>
        <v>2050</v>
      </c>
      <c r="H29" s="33">
        <f>SUM(G29-O29)</f>
        <v>1000</v>
      </c>
      <c r="I29" s="34">
        <v>0</v>
      </c>
      <c r="J29" s="34">
        <v>0</v>
      </c>
      <c r="K29" s="34">
        <v>0</v>
      </c>
      <c r="L29" s="34">
        <v>0</v>
      </c>
      <c r="M29" s="34">
        <v>1000</v>
      </c>
      <c r="N29" s="34">
        <v>0</v>
      </c>
      <c r="O29" s="51">
        <f>IFERROR(VLOOKUP(C29, [1]SNTL!B:G, 6,FALSE),"0")</f>
        <v>1050</v>
      </c>
    </row>
    <row r="30" spans="2:23" x14ac:dyDescent="0.35">
      <c r="B30" s="32">
        <v>20</v>
      </c>
      <c r="C30" s="33" t="s">
        <v>44</v>
      </c>
      <c r="D30" s="34">
        <v>1979</v>
      </c>
      <c r="E30" s="33" t="s">
        <v>45</v>
      </c>
      <c r="F30" s="33">
        <f>G30-MIN(I30:O30)</f>
        <v>2000</v>
      </c>
      <c r="G30" s="33">
        <f>SUM(I30:O30)</f>
        <v>2000</v>
      </c>
      <c r="H30" s="33">
        <f>SUM(G30-O30)</f>
        <v>2000</v>
      </c>
      <c r="I30" s="34">
        <v>200</v>
      </c>
      <c r="J30" s="34">
        <v>400</v>
      </c>
      <c r="K30" s="34">
        <v>800</v>
      </c>
      <c r="L30" s="34">
        <v>600</v>
      </c>
      <c r="M30" s="34">
        <v>0</v>
      </c>
      <c r="N30" s="34">
        <v>0</v>
      </c>
      <c r="O30" s="51" t="str">
        <f>IFERROR(VLOOKUP(C30, [1]SNTL!B:G, 6,FALSE),"0")</f>
        <v>0</v>
      </c>
    </row>
    <row r="31" spans="2:23" x14ac:dyDescent="0.35">
      <c r="B31" s="32">
        <v>21</v>
      </c>
      <c r="C31" s="33" t="s">
        <v>67</v>
      </c>
      <c r="D31" s="34">
        <v>2005</v>
      </c>
      <c r="E31" s="33" t="s">
        <v>23</v>
      </c>
      <c r="F31" s="33">
        <f>G31-MIN(I31:O31)</f>
        <v>1975</v>
      </c>
      <c r="G31" s="33">
        <f>SUM(I31:O31)</f>
        <v>1975</v>
      </c>
      <c r="H31" s="33">
        <f>SUM(G31-O31)</f>
        <v>700</v>
      </c>
      <c r="I31" s="34">
        <v>0</v>
      </c>
      <c r="J31" s="34">
        <v>0</v>
      </c>
      <c r="K31" s="34">
        <v>0</v>
      </c>
      <c r="L31" s="34">
        <v>0</v>
      </c>
      <c r="M31" s="34">
        <v>700</v>
      </c>
      <c r="N31" s="34">
        <v>0</v>
      </c>
      <c r="O31" s="51">
        <f>IFERROR(VLOOKUP(C31, [1]SNTL!B:G, 6,FALSE),"0")</f>
        <v>1275</v>
      </c>
    </row>
    <row r="32" spans="2:23" x14ac:dyDescent="0.35">
      <c r="B32" s="32">
        <v>21</v>
      </c>
      <c r="C32" s="33" t="s">
        <v>72</v>
      </c>
      <c r="D32" s="34">
        <v>2009</v>
      </c>
      <c r="E32" s="33" t="s">
        <v>69</v>
      </c>
      <c r="F32" s="33">
        <f>G32-MIN(I32:O32)</f>
        <v>1975</v>
      </c>
      <c r="G32" s="33">
        <f>SUM(I32:O32)</f>
        <v>1975</v>
      </c>
      <c r="H32" s="33">
        <f>SUM(G32-O32)</f>
        <v>400</v>
      </c>
      <c r="I32" s="34">
        <v>400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51">
        <f>IFERROR(VLOOKUP(C32, [1]SNTL!B:G, 6,FALSE),"0")</f>
        <v>1575</v>
      </c>
      <c r="W32" s="37"/>
    </row>
    <row r="33" spans="2:15" x14ac:dyDescent="0.35">
      <c r="B33" s="32">
        <v>23</v>
      </c>
      <c r="C33" s="33" t="s">
        <v>71</v>
      </c>
      <c r="D33" s="34">
        <v>2009</v>
      </c>
      <c r="E33" s="33" t="s">
        <v>69</v>
      </c>
      <c r="F33" s="33">
        <f>G33-MIN(I33:O33)</f>
        <v>1950</v>
      </c>
      <c r="G33" s="33">
        <f>SUM(I33:O33)</f>
        <v>1950</v>
      </c>
      <c r="H33" s="33">
        <f>SUM(G33-O33)</f>
        <v>600</v>
      </c>
      <c r="I33" s="34">
        <v>600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51">
        <f>IFERROR(VLOOKUP(C33, [1]SNTL!B:G, 6,FALSE),"0")</f>
        <v>1350</v>
      </c>
    </row>
    <row r="34" spans="2:15" x14ac:dyDescent="0.35">
      <c r="B34" s="32">
        <v>24</v>
      </c>
      <c r="C34" s="33" t="s">
        <v>49</v>
      </c>
      <c r="D34" s="34">
        <v>1983</v>
      </c>
      <c r="E34" s="33" t="s">
        <v>64</v>
      </c>
      <c r="F34" s="33">
        <f>G34-MIN(I34:O34)</f>
        <v>1825</v>
      </c>
      <c r="G34" s="33">
        <f>SUM(I34:O34)</f>
        <v>1825</v>
      </c>
      <c r="H34" s="33">
        <f>SUM(G34-O34)</f>
        <v>700</v>
      </c>
      <c r="I34" s="34">
        <v>0</v>
      </c>
      <c r="J34" s="34">
        <v>0</v>
      </c>
      <c r="K34" s="34">
        <v>0</v>
      </c>
      <c r="L34" s="34">
        <v>0</v>
      </c>
      <c r="M34" s="34">
        <v>700</v>
      </c>
      <c r="N34" s="34">
        <v>0</v>
      </c>
      <c r="O34" s="51">
        <f>IFERROR(VLOOKUP(C34, [1]SNTL!B:G, 6,FALSE),"0")</f>
        <v>1125</v>
      </c>
    </row>
    <row r="35" spans="2:15" x14ac:dyDescent="0.35">
      <c r="B35" s="32">
        <v>25</v>
      </c>
      <c r="C35" s="33" t="s">
        <v>48</v>
      </c>
      <c r="D35" s="34">
        <v>2008</v>
      </c>
      <c r="E35" s="33" t="s">
        <v>27</v>
      </c>
      <c r="F35" s="33">
        <f>G35-MIN(I35:O35)</f>
        <v>1700</v>
      </c>
      <c r="G35" s="33">
        <f>SUM(I35:O35)</f>
        <v>1700</v>
      </c>
      <c r="H35" s="33">
        <f>SUM(G35-O35)</f>
        <v>800</v>
      </c>
      <c r="I35" s="34">
        <v>0</v>
      </c>
      <c r="J35" s="34">
        <v>600</v>
      </c>
      <c r="K35" s="34">
        <v>0</v>
      </c>
      <c r="L35" s="34">
        <v>0</v>
      </c>
      <c r="M35" s="34">
        <v>200</v>
      </c>
      <c r="N35" s="34">
        <v>0</v>
      </c>
      <c r="O35" s="51">
        <f>IFERROR(VLOOKUP(C35, [1]SNTL!B:G, 6,FALSE),"0")</f>
        <v>900</v>
      </c>
    </row>
    <row r="36" spans="2:15" x14ac:dyDescent="0.35">
      <c r="B36" s="32">
        <v>26</v>
      </c>
      <c r="C36" s="33" t="s">
        <v>86</v>
      </c>
      <c r="D36" s="34"/>
      <c r="E36" s="33" t="s">
        <v>30</v>
      </c>
      <c r="F36" s="33">
        <f>G36-MIN(I36:O36)</f>
        <v>1425</v>
      </c>
      <c r="G36" s="33">
        <f>SUM(I36:O36)</f>
        <v>1425</v>
      </c>
      <c r="H36" s="33">
        <f>SUM(G36-O36)</f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5">
        <v>1425</v>
      </c>
    </row>
    <row r="37" spans="2:15" x14ac:dyDescent="0.35">
      <c r="B37" s="32">
        <v>27</v>
      </c>
      <c r="C37" s="33" t="s">
        <v>51</v>
      </c>
      <c r="D37" s="34">
        <v>2008</v>
      </c>
      <c r="E37" s="33" t="s">
        <v>27</v>
      </c>
      <c r="F37" s="33">
        <f>G37-MIN(I37:O37)</f>
        <v>1275</v>
      </c>
      <c r="G37" s="33">
        <f>SUM(I37:O37)</f>
        <v>1275</v>
      </c>
      <c r="H37" s="33">
        <f>SUM(G37-O37)</f>
        <v>600</v>
      </c>
      <c r="I37" s="34">
        <v>0</v>
      </c>
      <c r="J37" s="34">
        <v>600</v>
      </c>
      <c r="K37" s="34">
        <v>0</v>
      </c>
      <c r="L37" s="34">
        <v>0</v>
      </c>
      <c r="M37" s="34">
        <v>0</v>
      </c>
      <c r="N37" s="34">
        <v>0</v>
      </c>
      <c r="O37" s="51">
        <f>IFERROR(VLOOKUP(C37, [1]SNTL!B:G, 6,FALSE),"0")</f>
        <v>675</v>
      </c>
    </row>
    <row r="38" spans="2:15" x14ac:dyDescent="0.35">
      <c r="B38" s="32">
        <v>28</v>
      </c>
      <c r="C38" s="33" t="s">
        <v>87</v>
      </c>
      <c r="D38" s="34"/>
      <c r="E38" s="33" t="s">
        <v>64</v>
      </c>
      <c r="F38" s="33">
        <f>G38-MIN(I38:O38)</f>
        <v>1050</v>
      </c>
      <c r="G38" s="33">
        <f>SUM(I38:O38)</f>
        <v>1050</v>
      </c>
      <c r="H38" s="33">
        <f>SUM(G38-O38)</f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5">
        <v>1050</v>
      </c>
    </row>
    <row r="39" spans="2:15" x14ac:dyDescent="0.35">
      <c r="B39" s="32">
        <v>29</v>
      </c>
      <c r="C39" s="33" t="s">
        <v>41</v>
      </c>
      <c r="D39" s="34">
        <v>1999</v>
      </c>
      <c r="E39" s="33" t="s">
        <v>32</v>
      </c>
      <c r="F39" s="33">
        <f>G39-MIN(I39:O39)</f>
        <v>1000</v>
      </c>
      <c r="G39" s="33">
        <f>SUM(I39:O39)</f>
        <v>1000</v>
      </c>
      <c r="H39" s="33">
        <f>SUM(G39-O39)</f>
        <v>1000</v>
      </c>
      <c r="I39" s="34">
        <v>0</v>
      </c>
      <c r="J39" s="34">
        <v>0</v>
      </c>
      <c r="K39" s="34">
        <v>0</v>
      </c>
      <c r="L39" s="34">
        <v>0</v>
      </c>
      <c r="M39" s="34">
        <v>1000</v>
      </c>
      <c r="N39" s="34">
        <v>0</v>
      </c>
      <c r="O39" s="51" t="str">
        <f>IFERROR(VLOOKUP(C39, [1]SNTL!B:G, 6,FALSE),"0")</f>
        <v>0</v>
      </c>
    </row>
    <row r="40" spans="2:15" x14ac:dyDescent="0.35">
      <c r="B40" s="32">
        <v>30</v>
      </c>
      <c r="C40" s="33" t="s">
        <v>80</v>
      </c>
      <c r="D40" s="34">
        <v>2008</v>
      </c>
      <c r="E40" s="33" t="s">
        <v>30</v>
      </c>
      <c r="F40" s="33">
        <f>G40-MIN(I40:O40)</f>
        <v>900</v>
      </c>
      <c r="G40" s="33">
        <f>SUM(I40:O40)</f>
        <v>900</v>
      </c>
      <c r="H40" s="33">
        <f>SUM(G40-O40)</f>
        <v>900</v>
      </c>
      <c r="I40" s="34">
        <v>200</v>
      </c>
      <c r="J40" s="34">
        <v>0</v>
      </c>
      <c r="K40" s="34">
        <v>0</v>
      </c>
      <c r="L40" s="34">
        <v>0</v>
      </c>
      <c r="M40" s="34">
        <v>0</v>
      </c>
      <c r="N40" s="34">
        <v>700</v>
      </c>
      <c r="O40" s="51" t="str">
        <f>IFERROR(VLOOKUP(C40, [1]SNTL!B:G, 6,FALSE),"0")</f>
        <v>0</v>
      </c>
    </row>
    <row r="41" spans="2:15" x14ac:dyDescent="0.35">
      <c r="B41" s="32">
        <v>31</v>
      </c>
      <c r="C41" s="33" t="s">
        <v>88</v>
      </c>
      <c r="D41" s="34"/>
      <c r="E41" s="33" t="s">
        <v>36</v>
      </c>
      <c r="F41" s="33">
        <f>G41-MIN(I41:O41)</f>
        <v>825</v>
      </c>
      <c r="G41" s="33">
        <f>SUM(I41:O41)</f>
        <v>825</v>
      </c>
      <c r="H41" s="33">
        <f>SUM(G41-O41)</f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35">
        <v>825</v>
      </c>
    </row>
    <row r="42" spans="2:15" x14ac:dyDescent="0.35">
      <c r="B42" s="32">
        <v>32</v>
      </c>
      <c r="C42" s="33" t="s">
        <v>47</v>
      </c>
      <c r="D42" s="34">
        <v>2002</v>
      </c>
      <c r="E42" s="33" t="s">
        <v>27</v>
      </c>
      <c r="F42" s="33">
        <f>G42-MIN(I42:O42)</f>
        <v>800</v>
      </c>
      <c r="G42" s="33">
        <f>SUM(I42:O42)</f>
        <v>800</v>
      </c>
      <c r="H42" s="33">
        <f>SUM(G42-O42)</f>
        <v>800</v>
      </c>
      <c r="I42" s="34">
        <v>0</v>
      </c>
      <c r="J42" s="34">
        <v>800</v>
      </c>
      <c r="K42" s="34">
        <v>0</v>
      </c>
      <c r="L42" s="34">
        <v>0</v>
      </c>
      <c r="M42" s="34">
        <v>0</v>
      </c>
      <c r="N42" s="34">
        <v>0</v>
      </c>
      <c r="O42" s="51">
        <f>IFERROR(VLOOKUP(C42, [1]SNTL!B:G, 6,FALSE),"0")</f>
        <v>0</v>
      </c>
    </row>
    <row r="43" spans="2:15" x14ac:dyDescent="0.35">
      <c r="B43" s="32">
        <v>33</v>
      </c>
      <c r="C43" s="33" t="s">
        <v>73</v>
      </c>
      <c r="D43" s="34">
        <v>1998</v>
      </c>
      <c r="E43" s="33" t="s">
        <v>36</v>
      </c>
      <c r="F43" s="33">
        <f>G43-MIN(I43:O43)</f>
        <v>700</v>
      </c>
      <c r="G43" s="33">
        <f>SUM(I43:O43)</f>
        <v>700</v>
      </c>
      <c r="H43" s="33">
        <f>SUM(G43-O43)</f>
        <v>700</v>
      </c>
      <c r="I43" s="34">
        <v>0</v>
      </c>
      <c r="J43" s="34">
        <v>0</v>
      </c>
      <c r="K43" s="34">
        <v>0</v>
      </c>
      <c r="L43" s="34">
        <v>0</v>
      </c>
      <c r="M43" s="34">
        <v>700</v>
      </c>
      <c r="N43" s="34">
        <v>0</v>
      </c>
      <c r="O43" s="51" t="str">
        <f>IFERROR(VLOOKUP(C43, [1]SNTL!B:G, 6,FALSE),"0")</f>
        <v>0</v>
      </c>
    </row>
    <row r="44" spans="2:15" x14ac:dyDescent="0.35">
      <c r="B44" s="32">
        <v>33</v>
      </c>
      <c r="C44" s="33" t="s">
        <v>52</v>
      </c>
      <c r="D44" s="34">
        <v>1973</v>
      </c>
      <c r="E44" s="33" t="s">
        <v>50</v>
      </c>
      <c r="F44" s="33">
        <f>G44-MIN(I44:O44)</f>
        <v>700</v>
      </c>
      <c r="G44" s="33">
        <f>SUM(I44:O44)</f>
        <v>700</v>
      </c>
      <c r="H44" s="33">
        <f>SUM(G44-O44)</f>
        <v>700</v>
      </c>
      <c r="I44" s="34">
        <v>0</v>
      </c>
      <c r="J44" s="34">
        <v>0</v>
      </c>
      <c r="K44" s="34">
        <v>0</v>
      </c>
      <c r="L44" s="34">
        <v>0</v>
      </c>
      <c r="M44" s="34">
        <v>700</v>
      </c>
      <c r="N44" s="34">
        <v>0</v>
      </c>
      <c r="O44" s="51" t="str">
        <f>IFERROR(VLOOKUP(C44, [1]SNTL!B:G, 6,FALSE),"0")</f>
        <v>0</v>
      </c>
    </row>
    <row r="45" spans="2:15" x14ac:dyDescent="0.35">
      <c r="B45" s="32">
        <v>35</v>
      </c>
      <c r="C45" s="33" t="s">
        <v>89</v>
      </c>
      <c r="D45" s="34"/>
      <c r="E45" s="33" t="s">
        <v>105</v>
      </c>
      <c r="F45" s="33">
        <f>G45-MIN(I45:O45)</f>
        <v>525</v>
      </c>
      <c r="G45" s="33">
        <f>SUM(I45:O45)</f>
        <v>525</v>
      </c>
      <c r="H45" s="33">
        <f>SUM(G45-O45)</f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35">
        <v>525</v>
      </c>
    </row>
    <row r="46" spans="2:15" x14ac:dyDescent="0.35">
      <c r="B46" s="32">
        <v>36</v>
      </c>
      <c r="C46" s="33" t="s">
        <v>42</v>
      </c>
      <c r="D46" s="34">
        <v>1977</v>
      </c>
      <c r="E46" s="33" t="s">
        <v>36</v>
      </c>
      <c r="F46" s="33">
        <f>G46-MIN(I46:O46)</f>
        <v>400</v>
      </c>
      <c r="G46" s="33">
        <f>SUM(I46:O46)</f>
        <v>400</v>
      </c>
      <c r="H46" s="33">
        <f>SUM(G46-O46)</f>
        <v>400</v>
      </c>
      <c r="I46" s="34">
        <v>0</v>
      </c>
      <c r="J46" s="34">
        <v>0</v>
      </c>
      <c r="K46" s="34">
        <v>0</v>
      </c>
      <c r="L46" s="34">
        <v>0</v>
      </c>
      <c r="M46" s="34">
        <v>400</v>
      </c>
      <c r="N46" s="34">
        <v>0</v>
      </c>
      <c r="O46" s="51" t="str">
        <f>IFERROR(VLOOKUP(C46, [1]SNTL!B:G, 6,FALSE),"0")</f>
        <v>0</v>
      </c>
    </row>
    <row r="47" spans="2:15" x14ac:dyDescent="0.35">
      <c r="B47" s="32">
        <v>36</v>
      </c>
      <c r="C47" s="33" t="s">
        <v>76</v>
      </c>
      <c r="D47" s="34">
        <v>2013</v>
      </c>
      <c r="E47" s="33" t="s">
        <v>36</v>
      </c>
      <c r="F47" s="33">
        <f>G47-MIN(I47:O47)</f>
        <v>400</v>
      </c>
      <c r="G47" s="33">
        <f>SUM(I47:O47)</f>
        <v>400</v>
      </c>
      <c r="H47" s="33">
        <f>SUM(G47-O47)</f>
        <v>400</v>
      </c>
      <c r="I47" s="34">
        <v>0</v>
      </c>
      <c r="J47" s="34">
        <v>0</v>
      </c>
      <c r="K47" s="34">
        <v>0</v>
      </c>
      <c r="L47" s="34">
        <v>0</v>
      </c>
      <c r="M47" s="34">
        <v>400</v>
      </c>
      <c r="N47" s="34">
        <v>0</v>
      </c>
      <c r="O47" s="51" t="str">
        <f>IFERROR(VLOOKUP(C47, [1]SNTL!B:G, 6,FALSE),"0")</f>
        <v>0</v>
      </c>
    </row>
    <row r="48" spans="2:15" x14ac:dyDescent="0.35">
      <c r="B48" s="32">
        <v>38</v>
      </c>
      <c r="C48" s="33" t="s">
        <v>90</v>
      </c>
      <c r="D48" s="34"/>
      <c r="E48" s="33" t="s">
        <v>54</v>
      </c>
      <c r="F48" s="33">
        <f>G48-MIN(I48:O48)</f>
        <v>375</v>
      </c>
      <c r="G48" s="33">
        <f>SUM(I48:O48)</f>
        <v>375</v>
      </c>
      <c r="H48" s="33">
        <f>SUM(G48-O48)</f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5">
        <v>375</v>
      </c>
    </row>
    <row r="49" spans="2:15" x14ac:dyDescent="0.35">
      <c r="B49" s="32">
        <v>38</v>
      </c>
      <c r="C49" s="33" t="s">
        <v>91</v>
      </c>
      <c r="D49" s="34"/>
      <c r="E49" s="33" t="s">
        <v>92</v>
      </c>
      <c r="F49" s="33">
        <f>G49-MIN(I49:O49)</f>
        <v>375</v>
      </c>
      <c r="G49" s="33">
        <f>SUM(I49:O49)</f>
        <v>375</v>
      </c>
      <c r="H49" s="33">
        <f>SUM(G49-O49)</f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5">
        <v>375</v>
      </c>
    </row>
    <row r="50" spans="2:15" x14ac:dyDescent="0.35">
      <c r="B50" s="32">
        <v>38</v>
      </c>
      <c r="C50" s="33" t="s">
        <v>93</v>
      </c>
      <c r="D50" s="34"/>
      <c r="E50" s="33" t="s">
        <v>27</v>
      </c>
      <c r="F50" s="33">
        <f>G50-MIN(I50:O50)</f>
        <v>375</v>
      </c>
      <c r="G50" s="33">
        <f>SUM(I50:O50)</f>
        <v>375</v>
      </c>
      <c r="H50" s="33">
        <f>SUM(G50-O50)</f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5">
        <v>375</v>
      </c>
    </row>
    <row r="51" spans="2:15" x14ac:dyDescent="0.35">
      <c r="B51" s="32">
        <v>41</v>
      </c>
      <c r="C51" s="33" t="s">
        <v>63</v>
      </c>
      <c r="D51" s="34">
        <v>1998</v>
      </c>
      <c r="E51" s="33" t="s">
        <v>64</v>
      </c>
      <c r="F51" s="33">
        <f>G51-MIN(I51:O51)</f>
        <v>350</v>
      </c>
      <c r="G51" s="33">
        <f>SUM(I51:O51)</f>
        <v>350</v>
      </c>
      <c r="H51" s="33">
        <f>SUM(G51-O51)</f>
        <v>200</v>
      </c>
      <c r="I51" s="34">
        <v>0</v>
      </c>
      <c r="J51" s="34">
        <v>0</v>
      </c>
      <c r="K51" s="34">
        <v>0</v>
      </c>
      <c r="L51" s="34">
        <v>0</v>
      </c>
      <c r="M51" s="34">
        <v>200</v>
      </c>
      <c r="N51" s="34">
        <v>0</v>
      </c>
      <c r="O51" s="51">
        <f>IFERROR(VLOOKUP(C51, [1]SNTL!B:G, 6,FALSE),"0")</f>
        <v>150</v>
      </c>
    </row>
    <row r="52" spans="2:15" x14ac:dyDescent="0.35">
      <c r="B52" s="32">
        <v>42</v>
      </c>
      <c r="C52" s="33" t="s">
        <v>94</v>
      </c>
      <c r="D52" s="34"/>
      <c r="E52" s="33" t="s">
        <v>54</v>
      </c>
      <c r="F52" s="33">
        <f>G52-MIN(I52:O52)</f>
        <v>300</v>
      </c>
      <c r="G52" s="33">
        <f>SUM(I52:O52)</f>
        <v>300</v>
      </c>
      <c r="H52" s="33">
        <f>SUM(G52-O52)</f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5">
        <v>300</v>
      </c>
    </row>
    <row r="53" spans="2:15" x14ac:dyDescent="0.35">
      <c r="B53" s="32">
        <v>42</v>
      </c>
      <c r="C53" s="33" t="s">
        <v>95</v>
      </c>
      <c r="D53" s="34"/>
      <c r="E53" s="33" t="s">
        <v>92</v>
      </c>
      <c r="F53" s="33">
        <f>G53-MIN(I53:O53)</f>
        <v>300</v>
      </c>
      <c r="G53" s="33">
        <f>SUM(I53:O53)</f>
        <v>300</v>
      </c>
      <c r="H53" s="33">
        <f>SUM(G53-O53)</f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5">
        <v>300</v>
      </c>
    </row>
    <row r="54" spans="2:15" x14ac:dyDescent="0.35">
      <c r="B54" s="32">
        <v>44</v>
      </c>
      <c r="C54" s="33" t="s">
        <v>82</v>
      </c>
      <c r="D54" s="34">
        <v>2006</v>
      </c>
      <c r="E54" s="33" t="s">
        <v>54</v>
      </c>
      <c r="F54" s="33">
        <f>G54-MIN(I54:O54)</f>
        <v>275</v>
      </c>
      <c r="G54" s="33">
        <f>SUM(I54:O54)</f>
        <v>275</v>
      </c>
      <c r="H54" s="33">
        <f>SUM(G54-O54)</f>
        <v>200</v>
      </c>
      <c r="I54" s="34">
        <v>0</v>
      </c>
      <c r="J54" s="34">
        <v>0</v>
      </c>
      <c r="K54" s="34">
        <v>0</v>
      </c>
      <c r="L54" s="34">
        <v>0</v>
      </c>
      <c r="M54" s="34">
        <v>200</v>
      </c>
      <c r="N54" s="34">
        <v>0</v>
      </c>
      <c r="O54" s="51">
        <f>IFERROR(VLOOKUP(C54, [1]SNTL!B:G, 6,FALSE),"0")</f>
        <v>75</v>
      </c>
    </row>
    <row r="55" spans="2:15" x14ac:dyDescent="0.35">
      <c r="B55" s="32">
        <v>45</v>
      </c>
      <c r="C55" s="33" t="s">
        <v>96</v>
      </c>
      <c r="D55" s="34"/>
      <c r="E55" s="33" t="s">
        <v>105</v>
      </c>
      <c r="F55" s="33">
        <f>G55-MIN(I55:O55)</f>
        <v>225</v>
      </c>
      <c r="G55" s="33">
        <f>SUM(I55:O55)</f>
        <v>225</v>
      </c>
      <c r="H55" s="33">
        <f>SUM(G55-O55)</f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5">
        <v>225</v>
      </c>
    </row>
    <row r="56" spans="2:15" x14ac:dyDescent="0.35">
      <c r="B56" s="32">
        <v>46</v>
      </c>
      <c r="C56" s="33" t="s">
        <v>78</v>
      </c>
      <c r="D56" s="34">
        <v>2012</v>
      </c>
      <c r="E56" s="33" t="s">
        <v>79</v>
      </c>
      <c r="F56" s="33">
        <f>G56-MIN(I56:O56)</f>
        <v>200</v>
      </c>
      <c r="G56" s="33">
        <f>SUM(I56:O56)</f>
        <v>200</v>
      </c>
      <c r="H56" s="33">
        <f>SUM(G56-O56)</f>
        <v>200</v>
      </c>
      <c r="I56" s="34">
        <v>200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51" t="str">
        <f>IFERROR(VLOOKUP(C56, [1]SNTL!B:G, 6,FALSE),"0")</f>
        <v>0</v>
      </c>
    </row>
    <row r="57" spans="2:15" x14ac:dyDescent="0.35">
      <c r="B57" s="32">
        <v>46</v>
      </c>
      <c r="C57" s="33" t="s">
        <v>62</v>
      </c>
      <c r="D57" s="34">
        <v>2000</v>
      </c>
      <c r="E57" s="33" t="s">
        <v>25</v>
      </c>
      <c r="F57" s="33">
        <f>G57-MIN(I57:O57)</f>
        <v>200</v>
      </c>
      <c r="G57" s="33">
        <f>SUM(I57:O57)</f>
        <v>200</v>
      </c>
      <c r="H57" s="33">
        <f>SUM(G57-O57)</f>
        <v>200</v>
      </c>
      <c r="I57" s="34">
        <v>0</v>
      </c>
      <c r="J57" s="34">
        <v>0</v>
      </c>
      <c r="K57" s="34">
        <v>0</v>
      </c>
      <c r="L57" s="34">
        <v>0</v>
      </c>
      <c r="M57" s="34">
        <v>200</v>
      </c>
      <c r="N57" s="34">
        <v>0</v>
      </c>
      <c r="O57" s="51" t="str">
        <f>IFERROR(VLOOKUP(C57, [1]SNTL!B:G, 6,FALSE),"0")</f>
        <v>0</v>
      </c>
    </row>
    <row r="58" spans="2:15" x14ac:dyDescent="0.35">
      <c r="B58" s="32">
        <v>46</v>
      </c>
      <c r="C58" s="33" t="s">
        <v>68</v>
      </c>
      <c r="D58" s="34">
        <v>2004</v>
      </c>
      <c r="E58" s="33" t="s">
        <v>25</v>
      </c>
      <c r="F58" s="33">
        <f>G58-MIN(I58:O58)</f>
        <v>200</v>
      </c>
      <c r="G58" s="33">
        <f>SUM(I58:O58)</f>
        <v>200</v>
      </c>
      <c r="H58" s="33">
        <f>SUM(G58-O58)</f>
        <v>200</v>
      </c>
      <c r="I58" s="34">
        <v>0</v>
      </c>
      <c r="J58" s="34">
        <v>0</v>
      </c>
      <c r="K58" s="34">
        <v>0</v>
      </c>
      <c r="L58" s="34">
        <v>0</v>
      </c>
      <c r="M58" s="34">
        <v>200</v>
      </c>
      <c r="N58" s="34">
        <v>0</v>
      </c>
      <c r="O58" s="51" t="str">
        <f>IFERROR(VLOOKUP(C58, [1]SNTL!B:G, 6,FALSE),"0")</f>
        <v>0</v>
      </c>
    </row>
    <row r="59" spans="2:15" x14ac:dyDescent="0.35">
      <c r="B59" s="32">
        <v>49</v>
      </c>
      <c r="C59" s="33" t="s">
        <v>97</v>
      </c>
      <c r="D59" s="34"/>
      <c r="E59" s="33" t="s">
        <v>105</v>
      </c>
      <c r="F59" s="33">
        <f>G59-MIN(I59:O59)</f>
        <v>150</v>
      </c>
      <c r="G59" s="33">
        <f>SUM(I59:O59)</f>
        <v>150</v>
      </c>
      <c r="H59" s="33">
        <f>SUM(G59-O59)</f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5">
        <v>150</v>
      </c>
    </row>
    <row r="60" spans="2:15" x14ac:dyDescent="0.35">
      <c r="B60" s="32">
        <v>49</v>
      </c>
      <c r="C60" s="33" t="s">
        <v>98</v>
      </c>
      <c r="D60" s="34"/>
      <c r="E60" s="33" t="s">
        <v>92</v>
      </c>
      <c r="F60" s="33">
        <f>G60-MIN(I60:O60)</f>
        <v>150</v>
      </c>
      <c r="G60" s="33">
        <f>SUM(I60:O60)</f>
        <v>150</v>
      </c>
      <c r="H60" s="33">
        <f>SUM(G60-O60)</f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5">
        <v>150</v>
      </c>
    </row>
    <row r="61" spans="2:15" x14ac:dyDescent="0.35">
      <c r="B61" s="32">
        <v>51</v>
      </c>
      <c r="C61" s="33" t="s">
        <v>99</v>
      </c>
      <c r="D61" s="34"/>
      <c r="E61" s="33" t="s">
        <v>69</v>
      </c>
      <c r="F61" s="33">
        <f>G61-MIN(I61:O61)</f>
        <v>75</v>
      </c>
      <c r="G61" s="33">
        <f>SUM(I61:O61)</f>
        <v>75</v>
      </c>
      <c r="H61" s="33">
        <f>SUM(G61-O61)</f>
        <v>0</v>
      </c>
      <c r="I61" s="34">
        <v>0</v>
      </c>
      <c r="J61" s="34">
        <v>0</v>
      </c>
      <c r="K61" s="34">
        <v>0</v>
      </c>
      <c r="L61" s="34">
        <v>0</v>
      </c>
      <c r="M61" s="34">
        <v>0</v>
      </c>
      <c r="N61" s="34">
        <v>0</v>
      </c>
      <c r="O61" s="35">
        <v>75</v>
      </c>
    </row>
    <row r="62" spans="2:15" x14ac:dyDescent="0.35">
      <c r="B62" s="32">
        <v>51</v>
      </c>
      <c r="C62" s="33" t="s">
        <v>100</v>
      </c>
      <c r="D62" s="34"/>
      <c r="E62" s="33" t="s">
        <v>27</v>
      </c>
      <c r="F62" s="33">
        <f>G62-MIN(I62:O62)</f>
        <v>75</v>
      </c>
      <c r="G62" s="33">
        <f>SUM(I62:O62)</f>
        <v>75</v>
      </c>
      <c r="H62" s="33">
        <f>SUM(G62-O62)</f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5">
        <v>75</v>
      </c>
    </row>
    <row r="63" spans="2:15" x14ac:dyDescent="0.35">
      <c r="B63" s="32">
        <v>51</v>
      </c>
      <c r="C63" s="33" t="s">
        <v>101</v>
      </c>
      <c r="D63" s="34"/>
      <c r="E63" s="33" t="s">
        <v>23</v>
      </c>
      <c r="F63" s="33">
        <f>G63-MIN(I63:O63)</f>
        <v>75</v>
      </c>
      <c r="G63" s="33">
        <f>SUM(I63:O63)</f>
        <v>75</v>
      </c>
      <c r="H63" s="33">
        <f>SUM(G63-O63)</f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5">
        <v>75</v>
      </c>
    </row>
    <row r="64" spans="2:15" x14ac:dyDescent="0.35">
      <c r="B64" s="32">
        <v>51</v>
      </c>
      <c r="C64" s="33" t="s">
        <v>102</v>
      </c>
      <c r="D64" s="34"/>
      <c r="E64" s="33" t="s">
        <v>92</v>
      </c>
      <c r="F64" s="33">
        <f>G64-MIN(I64:O64)</f>
        <v>75</v>
      </c>
      <c r="G64" s="33">
        <f>SUM(I64:O64)</f>
        <v>75</v>
      </c>
      <c r="H64" s="33">
        <f>SUM(G64-O64)</f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5">
        <v>75</v>
      </c>
    </row>
    <row r="65" spans="2:15" x14ac:dyDescent="0.35">
      <c r="B65" s="32">
        <v>51</v>
      </c>
      <c r="C65" s="33" t="s">
        <v>103</v>
      </c>
      <c r="D65" s="34"/>
      <c r="E65" s="33" t="s">
        <v>27</v>
      </c>
      <c r="F65" s="33">
        <f>G65-MIN(I65:O65)</f>
        <v>75</v>
      </c>
      <c r="G65" s="33">
        <f>SUM(I65:O65)</f>
        <v>75</v>
      </c>
      <c r="H65" s="33">
        <f>SUM(G65-O65)</f>
        <v>0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5">
        <v>75</v>
      </c>
    </row>
    <row r="66" spans="2:15" ht="22.5" customHeight="1" thickBot="1" x14ac:dyDescent="0.4">
      <c r="B66" s="38">
        <v>51</v>
      </c>
      <c r="C66" s="39" t="s">
        <v>104</v>
      </c>
      <c r="D66" s="40"/>
      <c r="E66" s="39" t="s">
        <v>30</v>
      </c>
      <c r="F66" s="39">
        <f>G66-MIN(I66:O66)</f>
        <v>75</v>
      </c>
      <c r="G66" s="39">
        <f>SUM(I66:O66)</f>
        <v>75</v>
      </c>
      <c r="H66" s="39">
        <f>SUM(G66-O66)</f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1">
        <v>75</v>
      </c>
    </row>
    <row r="68" spans="2:15" x14ac:dyDescent="0.35">
      <c r="F68" s="42"/>
      <c r="G68" s="42"/>
      <c r="H68" s="42"/>
    </row>
    <row r="69" spans="2:15" x14ac:dyDescent="0.35">
      <c r="B69" s="43" t="s">
        <v>11</v>
      </c>
      <c r="C69" s="44" t="s">
        <v>57</v>
      </c>
      <c r="D69" s="45"/>
      <c r="E69" s="46"/>
    </row>
    <row r="70" spans="2:15" x14ac:dyDescent="0.35">
      <c r="B70" s="47" t="s">
        <v>58</v>
      </c>
      <c r="C70" s="44" t="s">
        <v>59</v>
      </c>
      <c r="D70" s="45"/>
      <c r="E70" s="46"/>
    </row>
    <row r="71" spans="2:15" x14ac:dyDescent="0.35">
      <c r="B71" s="48" t="s">
        <v>12</v>
      </c>
      <c r="C71" s="44" t="s">
        <v>60</v>
      </c>
      <c r="D71" s="45"/>
      <c r="E71" s="46"/>
    </row>
    <row r="72" spans="2:15" x14ac:dyDescent="0.35">
      <c r="B72" s="49" t="s">
        <v>61</v>
      </c>
      <c r="C72" s="44" t="s">
        <v>53</v>
      </c>
      <c r="D72" s="45"/>
      <c r="E72" s="46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O66">
    <sortCondition descending="1" ref="F12:F66"/>
  </sortState>
  <mergeCells count="4">
    <mergeCell ref="C72:E72"/>
    <mergeCell ref="C69:E69"/>
    <mergeCell ref="C70:E70"/>
    <mergeCell ref="C71:E71"/>
  </mergeCells>
  <pageMargins left="0.7" right="0.7" top="0.75" bottom="0.75" header="0.3" footer="0.3"/>
  <pageSetup paperSize="9" scale="44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2025-11-17T13:45:54Z</cp:lastPrinted>
  <dcterms:created xsi:type="dcterms:W3CDTF">2024-06-05T07:27:31Z</dcterms:created>
  <dcterms:modified xsi:type="dcterms:W3CDTF">2026-06-17T12:26:34Z</dcterms:modified>
  <cp:category>League Rankings</cp:category>
</cp:coreProperties>
</file>