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db483918024ecc/MRNTZ 2024-2028/2025-26/LESTVICE/"/>
    </mc:Choice>
  </mc:AlternateContent>
  <xr:revisionPtr revIDLastSave="127" documentId="8_{BAC5F976-D641-49FC-BFC8-D5C675D20FFF}" xr6:coauthVersionLast="47" xr6:coauthVersionMax="47" xr10:uidLastSave="{180361BB-96E1-47F0-97A5-7A35B2B9C3C4}"/>
  <bookViews>
    <workbookView xWindow="-120" yWindow="-120" windowWidth="29040" windowHeight="15720" tabRatio="790" activeTab="4" xr2:uid="{00000000-000D-0000-FFFF-FFFF00000000}"/>
  </bookViews>
  <sheets>
    <sheet name="SISTEM" sheetId="1" r:id="rId1"/>
    <sheet name="U11 ženske" sheetId="9" r:id="rId2"/>
    <sheet name="U13 ženske" sheetId="8" r:id="rId3"/>
    <sheet name="U15 ženske" sheetId="7" r:id="rId4"/>
    <sheet name="U19 žensk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7" l="1"/>
  <c r="L30" i="8"/>
  <c r="L26" i="8"/>
  <c r="L13" i="10"/>
  <c r="L11" i="10"/>
  <c r="L13" i="7" l="1"/>
  <c r="L9" i="8" l="1"/>
  <c r="L10" i="8"/>
  <c r="L14" i="8"/>
  <c r="L11" i="8"/>
  <c r="L12" i="8"/>
  <c r="L13" i="8"/>
  <c r="L18" i="8"/>
  <c r="L19" i="8"/>
  <c r="L21" i="8"/>
  <c r="L15" i="8"/>
  <c r="L16" i="8"/>
  <c r="L22" i="8"/>
  <c r="L17" i="8"/>
  <c r="L20" i="8"/>
  <c r="L24" i="8"/>
  <c r="L27" i="8"/>
  <c r="L28" i="8"/>
  <c r="L23" i="8"/>
  <c r="L29" i="8"/>
  <c r="L25" i="8"/>
  <c r="L14" i="10" l="1"/>
  <c r="L10" i="10"/>
  <c r="L16" i="10"/>
  <c r="L12" i="10"/>
  <c r="L9" i="10"/>
  <c r="L15" i="10"/>
  <c r="L19" i="7" l="1"/>
  <c r="L14" i="7"/>
  <c r="L16" i="7"/>
  <c r="L15" i="7"/>
  <c r="L17" i="7"/>
  <c r="L12" i="7"/>
  <c r="L22" i="7"/>
  <c r="L18" i="7"/>
  <c r="L11" i="7"/>
  <c r="L24" i="7"/>
  <c r="L21" i="7"/>
  <c r="L9" i="7"/>
  <c r="L10" i="7"/>
  <c r="L20" i="7"/>
  <c r="L12" i="9" l="1"/>
  <c r="L11" i="9"/>
  <c r="L10" i="9"/>
  <c r="L9" i="9"/>
  <c r="L13" i="9" l="1"/>
  <c r="L14" i="9"/>
  <c r="L15" i="9"/>
  <c r="L16" i="9"/>
  <c r="L17" i="9"/>
  <c r="B9" i="9" l="1"/>
  <c r="I26" i="7" l="1"/>
  <c r="I34" i="8" l="1"/>
  <c r="I22" i="10" l="1"/>
  <c r="H26" i="7"/>
  <c r="J26" i="7"/>
  <c r="I20" i="9"/>
  <c r="H20" i="9"/>
  <c r="J20" i="9"/>
  <c r="J34" i="8" l="1"/>
  <c r="F34" i="8"/>
  <c r="G34" i="8"/>
  <c r="H34" i="8"/>
  <c r="K34" i="8"/>
  <c r="L34" i="8" s="1"/>
  <c r="F20" i="9"/>
  <c r="L18" i="9" l="1"/>
  <c r="J22" i="10" l="1"/>
  <c r="K22" i="10"/>
  <c r="H22" i="10"/>
  <c r="G22" i="10"/>
  <c r="F22" i="10"/>
  <c r="K20" i="9"/>
  <c r="G20" i="9"/>
  <c r="F26" i="7"/>
  <c r="G26" i="7"/>
  <c r="K26" i="7"/>
  <c r="L20" i="9" l="1"/>
  <c r="L26" i="7"/>
  <c r="L22" i="10"/>
  <c r="B10" i="9"/>
  <c r="B11" i="9" s="1"/>
  <c r="B12" i="9" s="1"/>
  <c r="B13" i="9" s="1"/>
  <c r="B14" i="9" s="1"/>
  <c r="B15" i="9" s="1"/>
  <c r="B16" i="9" s="1"/>
  <c r="B17" i="9" s="1"/>
  <c r="B18" i="9" l="1"/>
</calcChain>
</file>

<file path=xl/sharedStrings.xml><?xml version="1.0" encoding="utf-8"?>
<sst xmlns="http://schemas.openxmlformats.org/spreadsheetml/2006/main" count="232" uniqueCount="127">
  <si>
    <t>Pokal MRNTZ Ljubljana</t>
  </si>
  <si>
    <t>Kategorije tekmovanja</t>
  </si>
  <si>
    <t>Kategorija</t>
  </si>
  <si>
    <t>Rakek</t>
  </si>
  <si>
    <t>Sistem točkovanja</t>
  </si>
  <si>
    <t>Število točk</t>
  </si>
  <si>
    <t>Uvrstitev</t>
  </si>
  <si>
    <t>1. mesto</t>
  </si>
  <si>
    <t>2. mesto</t>
  </si>
  <si>
    <t>3.- 4. mesto v finalni skupini, sicer ***</t>
  </si>
  <si>
    <t>5.- 8. mesto v finalni skupini, sicer ***</t>
  </si>
  <si>
    <t>9.-16. mesto v finalni skupini, sicer ***</t>
  </si>
  <si>
    <t>17.- 24. mesto v finalni skupini, sicer ***</t>
  </si>
  <si>
    <t>25.- 32. mesto v finalni skupini, sicer ***</t>
  </si>
  <si>
    <t>*** vsaka zmaga v skupini</t>
  </si>
  <si>
    <t>*** brez zmage - udeležba</t>
  </si>
  <si>
    <t>jakostne lestvice po disciplinah s številom točk po preglednih turnirjih</t>
  </si>
  <si>
    <t>Klub /</t>
  </si>
  <si>
    <t>Mesto</t>
  </si>
  <si>
    <t>Prej</t>
  </si>
  <si>
    <t>Priimek in ime</t>
  </si>
  <si>
    <t>NTS /</t>
  </si>
  <si>
    <t>Skupaj</t>
  </si>
  <si>
    <t>društvo</t>
  </si>
  <si>
    <t>1. OT</t>
  </si>
  <si>
    <t>2. OT</t>
  </si>
  <si>
    <t>3. OT</t>
  </si>
  <si>
    <t>5. OT</t>
  </si>
  <si>
    <t>Št. nastopov/tekmovalcev</t>
  </si>
  <si>
    <t>Logatec</t>
  </si>
  <si>
    <t>Novo mesto</t>
  </si>
  <si>
    <t>6. OT</t>
  </si>
  <si>
    <t>4.OT</t>
  </si>
  <si>
    <t>Ljubljana</t>
  </si>
  <si>
    <t>B2</t>
  </si>
  <si>
    <t>BRULC Zoja</t>
  </si>
  <si>
    <t>MAZNIK Maja</t>
  </si>
  <si>
    <t>ŠDSU</t>
  </si>
  <si>
    <t>PIŠEK Eva</t>
  </si>
  <si>
    <t>GLAVAN Brina</t>
  </si>
  <si>
    <t>STOJKO Ema</t>
  </si>
  <si>
    <t>SIMONČIČ Sara</t>
  </si>
  <si>
    <t>ŠESEK Tara</t>
  </si>
  <si>
    <t>MARKELJ Vita</t>
  </si>
  <si>
    <t>JAKŠE Angela</t>
  </si>
  <si>
    <t>VIRANT Maša</t>
  </si>
  <si>
    <t>TURK Nika</t>
  </si>
  <si>
    <t>LONČAR Vida</t>
  </si>
  <si>
    <t>KALUŽA Ema</t>
  </si>
  <si>
    <t>KRHLIKAR Lana</t>
  </si>
  <si>
    <t>LUKANČIČ Hana</t>
  </si>
  <si>
    <t>LIVNJAK Aleksandra</t>
  </si>
  <si>
    <t>DRLJAČA Kaja</t>
  </si>
  <si>
    <t>KOŠIR Neja</t>
  </si>
  <si>
    <t>RONER Izabel</t>
  </si>
  <si>
    <t>HUSAK Veronika</t>
  </si>
  <si>
    <t>GRUBAR Julija</t>
  </si>
  <si>
    <t>GLAVAN Kaja</t>
  </si>
  <si>
    <t>ORAŽEM Lučka</t>
  </si>
  <si>
    <t>KOKORAVEC Maja</t>
  </si>
  <si>
    <t>MARCEN Metka</t>
  </si>
  <si>
    <t>sezona 2025/2026</t>
  </si>
  <si>
    <t>Letnik</t>
  </si>
  <si>
    <t>U7</t>
  </si>
  <si>
    <t>letnik 2019 in mlajši</t>
  </si>
  <si>
    <t>U9M in U9Ž</t>
  </si>
  <si>
    <t>letnik 2018, 2017, 2016 in mlajši</t>
  </si>
  <si>
    <t>U11M in U11Ž</t>
  </si>
  <si>
    <t>letnik 2015</t>
  </si>
  <si>
    <t>U13M in U13Ž</t>
  </si>
  <si>
    <t>letnik 2014, 2013 in mlajši</t>
  </si>
  <si>
    <t>U15M in U15Ž</t>
  </si>
  <si>
    <t>letnik 2012, 2011 in mlajši</t>
  </si>
  <si>
    <t>U19M in U19Ž</t>
  </si>
  <si>
    <t>letnik 2010, 2009, 2008, 2007 in mlajši</t>
  </si>
  <si>
    <t>Odprti turnirji v sezoni 2025/2026</t>
  </si>
  <si>
    <t>1. MRNTZ</t>
  </si>
  <si>
    <t xml:space="preserve">1. MRNTZ: nedelja, 7. 9. 2025 – ŠD SU </t>
  </si>
  <si>
    <t>2. MRNTZ</t>
  </si>
  <si>
    <t xml:space="preserve">2. MRNTZ: sobota, 11. 10. 2025 – NTK Krka </t>
  </si>
  <si>
    <t>3. MRNTZ</t>
  </si>
  <si>
    <t>3. MRNTZ: nedelja, 16. 11. 2025 – NTK Logatec</t>
  </si>
  <si>
    <t>4. MRNTZ</t>
  </si>
  <si>
    <t>4. MRNTZ: sobota, 28. 3. 2026 – PPK Rakek</t>
  </si>
  <si>
    <t>5. MRNTZ</t>
  </si>
  <si>
    <t>5. MRNTZ: sobota, 9. 5. 2026 – NTK Vesna</t>
  </si>
  <si>
    <t>6. MRNTZ</t>
  </si>
  <si>
    <t>6. MRNTZ: nedelja, 6. 6. 2026 – ŠD SU</t>
  </si>
  <si>
    <t>Pokal MRNTZ Ljubljana, sezona 2025/2026</t>
  </si>
  <si>
    <t>Kategorija U11 ženske</t>
  </si>
  <si>
    <t>Kategorija U13 ženske</t>
  </si>
  <si>
    <t>Kategorija U15 ženske</t>
  </si>
  <si>
    <t>Kategorija U19 ženske</t>
  </si>
  <si>
    <t>NTK Logatec</t>
  </si>
  <si>
    <t>NTK Vesna</t>
  </si>
  <si>
    <t>NTK Šentjernej</t>
  </si>
  <si>
    <t xml:space="preserve">NTK B2 </t>
  </si>
  <si>
    <t>PPK RAKEK</t>
  </si>
  <si>
    <t>MALIĆ Keja</t>
  </si>
  <si>
    <t>NOVAK Žana</t>
  </si>
  <si>
    <t>NOVAK Neža</t>
  </si>
  <si>
    <t>LEVIČNIK Inja</t>
  </si>
  <si>
    <t>PLANINŠEK Reneja</t>
  </si>
  <si>
    <t>GNEZDA Ula</t>
  </si>
  <si>
    <t>PAČAVRA Lazarela</t>
  </si>
  <si>
    <t>ŠD Partizan Mengeš</t>
  </si>
  <si>
    <t>SLATINŠEK Karin</t>
  </si>
  <si>
    <t>OBRANOVIČ KOVŠCA Luša</t>
  </si>
  <si>
    <t>OVSENIK ERŽEN Taja</t>
  </si>
  <si>
    <t>Tekmovanje</t>
  </si>
  <si>
    <t>Termin in Organizator</t>
  </si>
  <si>
    <t>ANDOLŠEK Zala</t>
  </si>
  <si>
    <t>NTK Trebnje</t>
  </si>
  <si>
    <t>LOGAR Laura</t>
  </si>
  <si>
    <t>ŠOLAR Zala</t>
  </si>
  <si>
    <t>ŠOLAR Ela</t>
  </si>
  <si>
    <t>CAFUTA Nadja</t>
  </si>
  <si>
    <t>NTK Savinja</t>
  </si>
  <si>
    <t>RUS Tjaša</t>
  </si>
  <si>
    <t>NTK Preserje</t>
  </si>
  <si>
    <t>ŽNIDARŠIČ Lara</t>
  </si>
  <si>
    <t>STOJKOVIČ Pia</t>
  </si>
  <si>
    <t>Lestvica po 3. odprtem turnirju, 16.11.2025</t>
  </si>
  <si>
    <t>GRUBAR Eva</t>
  </si>
  <si>
    <t>ŽIGON Lana</t>
  </si>
  <si>
    <t>POGAČAR Veronika</t>
  </si>
  <si>
    <t>NTK Vrhnika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</si>
</sst>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Calibri Light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2" fillId="0" borderId="0" xfId="1"/>
    <xf numFmtId="0" fontId="2" fillId="0" borderId="15" xfId="1" applyBorder="1" applyAlignment="1">
      <alignment horizontal="right"/>
    </xf>
    <xf numFmtId="0" fontId="2" fillId="0" borderId="14" xfId="1" applyBorder="1" applyAlignment="1">
      <alignment horizontal="right"/>
    </xf>
    <xf numFmtId="0" fontId="4" fillId="0" borderId="21" xfId="0" applyFont="1" applyBorder="1"/>
    <xf numFmtId="0" fontId="2" fillId="0" borderId="32" xfId="0" applyFont="1" applyBorder="1" applyAlignment="1">
      <alignment horizontal="right" vertical="center"/>
    </xf>
    <xf numFmtId="0" fontId="4" fillId="7" borderId="10" xfId="0" applyFont="1" applyFill="1" applyBorder="1"/>
    <xf numFmtId="0" fontId="0" fillId="0" borderId="35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28" xfId="0" applyFont="1" applyBorder="1" applyAlignment="1">
      <alignment horizontal="right" vertical="center"/>
    </xf>
    <xf numFmtId="0" fontId="4" fillId="0" borderId="25" xfId="0" applyFont="1" applyBorder="1"/>
    <xf numFmtId="0" fontId="2" fillId="0" borderId="37" xfId="0" applyFont="1" applyBorder="1"/>
    <xf numFmtId="0" fontId="2" fillId="0" borderId="38" xfId="0" applyFont="1" applyBorder="1"/>
    <xf numFmtId="0" fontId="4" fillId="0" borderId="33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4" fillId="0" borderId="34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39" xfId="0" applyFont="1" applyBorder="1"/>
    <xf numFmtId="0" fontId="2" fillId="0" borderId="40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2" borderId="23" xfId="0" applyFont="1" applyFill="1" applyBorder="1"/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14" fontId="1" fillId="6" borderId="24" xfId="0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right" vertical="center"/>
    </xf>
    <xf numFmtId="0" fontId="9" fillId="7" borderId="36" xfId="0" applyFont="1" applyFill="1" applyBorder="1"/>
    <xf numFmtId="0" fontId="4" fillId="8" borderId="10" xfId="0" applyFont="1" applyFill="1" applyBorder="1" applyAlignment="1">
      <alignment horizontal="right" vertical="center"/>
    </xf>
    <xf numFmtId="0" fontId="9" fillId="8" borderId="8" xfId="0" applyFont="1" applyFill="1" applyBorder="1" applyAlignment="1">
      <alignment horizontal="right" vertical="center"/>
    </xf>
    <xf numFmtId="0" fontId="9" fillId="8" borderId="9" xfId="0" applyFont="1" applyFill="1" applyBorder="1" applyAlignment="1">
      <alignment horizontal="right" vertical="center"/>
    </xf>
    <xf numFmtId="0" fontId="9" fillId="7" borderId="9" xfId="0" applyFont="1" applyFill="1" applyBorder="1"/>
    <xf numFmtId="0" fontId="1" fillId="8" borderId="6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14" fontId="1" fillId="8" borderId="0" xfId="0" applyNumberFormat="1" applyFont="1" applyFill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0" fontId="9" fillId="0" borderId="2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4" fontId="1" fillId="6" borderId="18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1" fillId="0" borderId="15" xfId="0" applyFont="1" applyBorder="1"/>
    <xf numFmtId="0" fontId="11" fillId="0" borderId="15" xfId="0" applyFont="1" applyBorder="1" applyAlignment="1">
      <alignment horizontal="left"/>
    </xf>
    <xf numFmtId="0" fontId="4" fillId="2" borderId="15" xfId="0" applyFont="1" applyFill="1" applyBorder="1" applyAlignment="1">
      <alignment horizontal="left" vertical="center"/>
    </xf>
    <xf numFmtId="14" fontId="4" fillId="8" borderId="15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left" vertical="center" indent="1"/>
    </xf>
    <xf numFmtId="14" fontId="4" fillId="8" borderId="15" xfId="0" applyNumberFormat="1" applyFont="1" applyFill="1" applyBorder="1" applyAlignment="1">
      <alignment horizontal="right"/>
    </xf>
    <xf numFmtId="0" fontId="13" fillId="8" borderId="15" xfId="0" applyFont="1" applyFill="1" applyBorder="1" applyAlignment="1">
      <alignment horizontal="left"/>
    </xf>
    <xf numFmtId="0" fontId="13" fillId="10" borderId="15" xfId="0" applyFont="1" applyFill="1" applyBorder="1" applyAlignment="1">
      <alignment horizontal="left" vertical="center"/>
    </xf>
    <xf numFmtId="0" fontId="13" fillId="11" borderId="15" xfId="0" applyFont="1" applyFill="1" applyBorder="1" applyAlignment="1">
      <alignment horizontal="left" vertical="center"/>
    </xf>
    <xf numFmtId="0" fontId="10" fillId="0" borderId="15" xfId="0" applyFont="1" applyBorder="1"/>
    <xf numFmtId="0" fontId="14" fillId="8" borderId="20" xfId="0" applyFont="1" applyFill="1" applyBorder="1" applyAlignment="1">
      <alignment horizontal="left"/>
    </xf>
    <xf numFmtId="0" fontId="14" fillId="8" borderId="2" xfId="0" applyFont="1" applyFill="1" applyBorder="1" applyAlignment="1">
      <alignment horizontal="left"/>
    </xf>
    <xf numFmtId="0" fontId="14" fillId="10" borderId="2" xfId="0" applyFont="1" applyFill="1" applyBorder="1" applyAlignment="1">
      <alignment horizontal="left" vertical="center"/>
    </xf>
    <xf numFmtId="0" fontId="14" fillId="11" borderId="2" xfId="0" applyFont="1" applyFill="1" applyBorder="1" applyAlignment="1">
      <alignment horizontal="left" vertical="center"/>
    </xf>
    <xf numFmtId="0" fontId="10" fillId="0" borderId="35" xfId="0" applyFont="1" applyBorder="1"/>
    <xf numFmtId="0" fontId="10" fillId="0" borderId="14" xfId="0" applyFont="1" applyBorder="1"/>
    <xf numFmtId="0" fontId="13" fillId="11" borderId="35" xfId="0" applyFont="1" applyFill="1" applyBorder="1" applyAlignment="1">
      <alignment horizontal="left" vertical="center"/>
    </xf>
    <xf numFmtId="0" fontId="13" fillId="8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0" fontId="9" fillId="8" borderId="19" xfId="0" applyFont="1" applyFill="1" applyBorder="1" applyAlignment="1">
      <alignment horizontal="right" vertical="center"/>
    </xf>
    <xf numFmtId="0" fontId="10" fillId="0" borderId="13" xfId="0" applyFont="1" applyBorder="1"/>
    <xf numFmtId="0" fontId="4" fillId="0" borderId="12" xfId="0" applyFont="1" applyBorder="1" applyAlignment="1">
      <alignment horizontal="right"/>
    </xf>
    <xf numFmtId="0" fontId="13" fillId="10" borderId="13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15" fillId="7" borderId="42" xfId="0" applyFont="1" applyFill="1" applyBorder="1"/>
    <xf numFmtId="0" fontId="16" fillId="0" borderId="21" xfId="0" applyFont="1" applyBorder="1"/>
    <xf numFmtId="0" fontId="15" fillId="0" borderId="46" xfId="0" applyFont="1" applyBorder="1" applyAlignment="1">
      <alignment horizontal="right"/>
    </xf>
    <xf numFmtId="0" fontId="15" fillId="0" borderId="35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5" fillId="7" borderId="43" xfId="0" applyFont="1" applyFill="1" applyBorder="1"/>
    <xf numFmtId="0" fontId="16" fillId="0" borderId="1" xfId="0" applyFont="1" applyBorder="1"/>
    <xf numFmtId="0" fontId="15" fillId="0" borderId="44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2" xfId="0" applyFont="1" applyBorder="1"/>
    <xf numFmtId="0" fontId="16" fillId="0" borderId="1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7" borderId="8" xfId="0" applyFont="1" applyFill="1" applyBorder="1"/>
    <xf numFmtId="0" fontId="16" fillId="0" borderId="2" xfId="0" applyFont="1" applyBorder="1" applyAlignment="1">
      <alignment horizontal="right"/>
    </xf>
    <xf numFmtId="0" fontId="15" fillId="7" borderId="16" xfId="0" applyFont="1" applyFill="1" applyBorder="1"/>
    <xf numFmtId="0" fontId="15" fillId="7" borderId="9" xfId="0" applyFont="1" applyFill="1" applyBorder="1"/>
    <xf numFmtId="0" fontId="16" fillId="0" borderId="3" xfId="0" applyFont="1" applyBorder="1"/>
    <xf numFmtId="0" fontId="15" fillId="0" borderId="4" xfId="0" applyFont="1" applyBorder="1"/>
    <xf numFmtId="0" fontId="15" fillId="0" borderId="45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5" fillId="0" borderId="35" xfId="1" applyFont="1" applyBorder="1" applyAlignment="1">
      <alignment horizontal="right"/>
    </xf>
    <xf numFmtId="0" fontId="15" fillId="0" borderId="15" xfId="1" applyFont="1" applyBorder="1" applyAlignment="1">
      <alignment horizontal="right"/>
    </xf>
    <xf numFmtId="0" fontId="16" fillId="7" borderId="15" xfId="0" applyFont="1" applyFill="1" applyBorder="1"/>
    <xf numFmtId="0" fontId="16" fillId="0" borderId="15" xfId="0" applyFont="1" applyBorder="1"/>
    <xf numFmtId="0" fontId="14" fillId="8" borderId="15" xfId="0" applyFont="1" applyFill="1" applyBorder="1" applyAlignment="1">
      <alignment horizontal="left"/>
    </xf>
    <xf numFmtId="0" fontId="15" fillId="7" borderId="15" xfId="0" applyFont="1" applyFill="1" applyBorder="1"/>
    <xf numFmtId="0" fontId="16" fillId="0" borderId="15" xfId="0" applyFont="1" applyBorder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14" fillId="10" borderId="15" xfId="0" applyFont="1" applyFill="1" applyBorder="1" applyAlignment="1">
      <alignment horizontal="left" vertical="center"/>
    </xf>
    <xf numFmtId="0" fontId="16" fillId="0" borderId="15" xfId="1" applyFont="1" applyBorder="1"/>
    <xf numFmtId="0" fontId="15" fillId="0" borderId="15" xfId="1" applyFont="1" applyBorder="1"/>
    <xf numFmtId="0" fontId="14" fillId="11" borderId="15" xfId="0" applyFont="1" applyFill="1" applyBorder="1" applyAlignment="1">
      <alignment horizontal="left" vertical="center"/>
    </xf>
    <xf numFmtId="0" fontId="2" fillId="7" borderId="15" xfId="0" applyFont="1" applyFill="1" applyBorder="1"/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4" fillId="0" borderId="15" xfId="1" applyFont="1" applyBorder="1"/>
    <xf numFmtId="0" fontId="2" fillId="0" borderId="15" xfId="1" applyBorder="1"/>
    <xf numFmtId="0" fontId="1" fillId="2" borderId="0" xfId="0" applyFont="1" applyFill="1" applyBorder="1"/>
    <xf numFmtId="0" fontId="16" fillId="7" borderId="21" xfId="0" applyFont="1" applyFill="1" applyBorder="1"/>
    <xf numFmtId="0" fontId="15" fillId="7" borderId="35" xfId="0" applyFont="1" applyFill="1" applyBorder="1"/>
    <xf numFmtId="0" fontId="16" fillId="0" borderId="35" xfId="0" applyFont="1" applyBorder="1"/>
    <xf numFmtId="0" fontId="15" fillId="0" borderId="35" xfId="0" applyFont="1" applyBorder="1" applyAlignment="1">
      <alignment horizontal="left" vertical="center"/>
    </xf>
    <xf numFmtId="0" fontId="16" fillId="0" borderId="20" xfId="1" applyFont="1" applyBorder="1" applyAlignment="1">
      <alignment horizontal="right"/>
    </xf>
    <xf numFmtId="0" fontId="15" fillId="7" borderId="1" xfId="0" applyFont="1" applyFill="1" applyBorder="1"/>
    <xf numFmtId="0" fontId="16" fillId="0" borderId="2" xfId="1" applyFont="1" applyBorder="1" applyAlignment="1">
      <alignment horizontal="right"/>
    </xf>
    <xf numFmtId="0" fontId="2" fillId="7" borderId="1" xfId="0" applyFont="1" applyFill="1" applyBorder="1"/>
    <xf numFmtId="0" fontId="4" fillId="0" borderId="2" xfId="1" applyFont="1" applyBorder="1" applyAlignment="1">
      <alignment horizontal="right"/>
    </xf>
    <xf numFmtId="0" fontId="2" fillId="7" borderId="3" xfId="0" applyFont="1" applyFill="1" applyBorder="1"/>
    <xf numFmtId="0" fontId="4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4" xfId="1" applyFont="1" applyBorder="1" applyAlignment="1">
      <alignment horizontal="right"/>
    </xf>
  </cellXfs>
  <cellStyles count="2">
    <cellStyle name="Navadno" xfId="0" builtinId="0"/>
    <cellStyle name="Normal 2" xfId="1" xr:uid="{00000000-0005-0000-0000-000001000000}"/>
  </cellStyles>
  <dxfs count="24"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600075</xdr:colOff>
      <xdr:row>18</xdr:row>
      <xdr:rowOff>95250</xdr:rowOff>
    </xdr:from>
    <xdr:ext cx="65" cy="172227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6E9F30AD-C4FE-F22E-C5B8-AD33811D74B8}"/>
            </a:ext>
          </a:extLst>
        </xdr:cNvPr>
        <xdr:cNvSpPr txBox="1"/>
      </xdr:nvSpPr>
      <xdr:spPr>
        <a:xfrm>
          <a:off x="8458200" y="30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ID4096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B1:D35"/>
  <sheetViews>
    <sheetView zoomScaleNormal="100" workbookViewId="0">
      <selection activeCell="F19" sqref="F19"/>
    </sheetView>
  </sheetViews>
  <sheetFormatPr defaultColWidth="9.1328125" defaultRowHeight="12.75" x14ac:dyDescent="0.35"/>
  <cols>
    <col min="1" max="1" width="1.3984375" style="1" customWidth="1"/>
    <col min="2" max="2" width="18.3984375" style="1" bestFit="1" customWidth="1"/>
    <col min="3" max="3" width="53.3984375" style="1" bestFit="1" customWidth="1"/>
    <col min="4" max="4" width="9.1328125" style="2"/>
    <col min="5" max="16384" width="9.1328125" style="1"/>
  </cols>
  <sheetData>
    <row r="1" spans="2:4" ht="21" customHeight="1" x14ac:dyDescent="0.6">
      <c r="B1" s="92" t="s">
        <v>0</v>
      </c>
      <c r="C1" s="93"/>
    </row>
    <row r="2" spans="2:4" ht="12.75" customHeight="1" thickBot="1" x14ac:dyDescent="0.45">
      <c r="B2" s="94" t="s">
        <v>61</v>
      </c>
      <c r="C2" s="95"/>
    </row>
    <row r="3" spans="2:4" ht="13.15" thickBot="1" x14ac:dyDescent="0.4"/>
    <row r="4" spans="2:4" s="3" customFormat="1" ht="15" x14ac:dyDescent="0.4">
      <c r="B4" s="90" t="s">
        <v>1</v>
      </c>
      <c r="C4" s="91"/>
      <c r="D4" s="4"/>
    </row>
    <row r="5" spans="2:4" ht="13.15" x14ac:dyDescent="0.4">
      <c r="B5" s="96"/>
      <c r="C5" s="97"/>
      <c r="D5" s="1"/>
    </row>
    <row r="6" spans="2:4" s="5" customFormat="1" ht="13.15" x14ac:dyDescent="0.4">
      <c r="B6" s="85" t="s">
        <v>2</v>
      </c>
      <c r="C6" s="6" t="s">
        <v>62</v>
      </c>
    </row>
    <row r="7" spans="2:4" s="5" customFormat="1" ht="13.9" x14ac:dyDescent="0.4">
      <c r="B7" s="13" t="s">
        <v>63</v>
      </c>
      <c r="C7" s="65" t="s">
        <v>64</v>
      </c>
    </row>
    <row r="8" spans="2:4" s="5" customFormat="1" ht="13.9" x14ac:dyDescent="0.4">
      <c r="B8" s="13" t="s">
        <v>65</v>
      </c>
      <c r="C8" s="66" t="s">
        <v>66</v>
      </c>
    </row>
    <row r="9" spans="2:4" s="5" customFormat="1" ht="13.9" x14ac:dyDescent="0.4">
      <c r="B9" s="13" t="s">
        <v>67</v>
      </c>
      <c r="C9" s="65" t="s">
        <v>68</v>
      </c>
    </row>
    <row r="10" spans="2:4" ht="13.9" x14ac:dyDescent="0.4">
      <c r="B10" s="13" t="s">
        <v>69</v>
      </c>
      <c r="C10" s="66" t="s">
        <v>70</v>
      </c>
      <c r="D10" s="1"/>
    </row>
    <row r="11" spans="2:4" s="5" customFormat="1" ht="13.9" x14ac:dyDescent="0.4">
      <c r="B11" s="13" t="s">
        <v>71</v>
      </c>
      <c r="C11" s="65" t="s">
        <v>72</v>
      </c>
    </row>
    <row r="12" spans="2:4" s="5" customFormat="1" ht="13.9" x14ac:dyDescent="0.4">
      <c r="B12" s="13" t="s">
        <v>73</v>
      </c>
      <c r="C12" s="65" t="s">
        <v>74</v>
      </c>
    </row>
    <row r="13" spans="2:4" s="5" customFormat="1" x14ac:dyDescent="0.35">
      <c r="B13" s="1"/>
      <c r="C13" s="1"/>
    </row>
    <row r="14" spans="2:4" s="5" customFormat="1" ht="15" x14ac:dyDescent="0.4">
      <c r="B14" s="98" t="s">
        <v>75</v>
      </c>
      <c r="C14" s="98"/>
    </row>
    <row r="15" spans="2:4" ht="13.15" x14ac:dyDescent="0.35">
      <c r="B15" s="83" t="s">
        <v>109</v>
      </c>
      <c r="C15" s="67" t="s">
        <v>110</v>
      </c>
      <c r="D15" s="1"/>
    </row>
    <row r="16" spans="2:4" s="5" customFormat="1" ht="15.75" x14ac:dyDescent="0.35">
      <c r="B16" s="68" t="s">
        <v>76</v>
      </c>
      <c r="C16" s="69" t="s">
        <v>77</v>
      </c>
    </row>
    <row r="17" spans="2:4" s="5" customFormat="1" ht="15.75" x14ac:dyDescent="0.4">
      <c r="B17" s="70" t="s">
        <v>78</v>
      </c>
      <c r="C17" s="69" t="s">
        <v>79</v>
      </c>
    </row>
    <row r="18" spans="2:4" ht="15.75" x14ac:dyDescent="0.35">
      <c r="B18" s="68" t="s">
        <v>80</v>
      </c>
      <c r="C18" s="69" t="s">
        <v>81</v>
      </c>
      <c r="D18" s="1"/>
    </row>
    <row r="19" spans="2:4" s="5" customFormat="1" ht="15.75" x14ac:dyDescent="0.4">
      <c r="B19" s="70" t="s">
        <v>82</v>
      </c>
      <c r="C19" s="69" t="s">
        <v>83</v>
      </c>
    </row>
    <row r="20" spans="2:4" s="5" customFormat="1" ht="15.75" x14ac:dyDescent="0.35">
      <c r="B20" s="68" t="s">
        <v>84</v>
      </c>
      <c r="C20" s="69" t="s">
        <v>85</v>
      </c>
    </row>
    <row r="21" spans="2:4" ht="15.75" x14ac:dyDescent="0.4">
      <c r="B21" s="70" t="s">
        <v>86</v>
      </c>
      <c r="C21" s="69" t="s">
        <v>87</v>
      </c>
      <c r="D21" s="5"/>
    </row>
    <row r="22" spans="2:4" s="3" customFormat="1" ht="15.4" thickBot="1" x14ac:dyDescent="0.45">
      <c r="B22" s="1"/>
      <c r="C22" s="1"/>
      <c r="D22" s="9"/>
    </row>
    <row r="23" spans="2:4" s="10" customFormat="1" ht="15" x14ac:dyDescent="0.4">
      <c r="B23" s="90" t="s">
        <v>4</v>
      </c>
      <c r="C23" s="91"/>
    </row>
    <row r="24" spans="2:4" s="12" customFormat="1" ht="15.95" customHeight="1" x14ac:dyDescent="0.4">
      <c r="B24" s="84" t="s">
        <v>5</v>
      </c>
      <c r="C24" s="11" t="s">
        <v>6</v>
      </c>
    </row>
    <row r="25" spans="2:4" s="12" customFormat="1" ht="15.95" customHeight="1" x14ac:dyDescent="0.4">
      <c r="B25" s="13">
        <v>1300</v>
      </c>
      <c r="C25" s="58" t="s">
        <v>7</v>
      </c>
    </row>
    <row r="26" spans="2:4" s="12" customFormat="1" ht="15.95" customHeight="1" x14ac:dyDescent="0.4">
      <c r="B26" s="13">
        <v>1100</v>
      </c>
      <c r="C26" s="7" t="s">
        <v>8</v>
      </c>
    </row>
    <row r="27" spans="2:4" s="12" customFormat="1" ht="15.95" customHeight="1" x14ac:dyDescent="0.4">
      <c r="B27" s="13">
        <v>800</v>
      </c>
      <c r="C27" s="7" t="s">
        <v>9</v>
      </c>
    </row>
    <row r="28" spans="2:4" s="12" customFormat="1" ht="15.95" customHeight="1" x14ac:dyDescent="0.4">
      <c r="B28" s="13">
        <v>600</v>
      </c>
      <c r="C28" s="7" t="s">
        <v>10</v>
      </c>
    </row>
    <row r="29" spans="2:4" s="12" customFormat="1" ht="15.95" customHeight="1" x14ac:dyDescent="0.4">
      <c r="B29" s="13">
        <v>400</v>
      </c>
      <c r="C29" s="7" t="s">
        <v>11</v>
      </c>
    </row>
    <row r="30" spans="2:4" ht="13.15" x14ac:dyDescent="0.4">
      <c r="B30" s="13">
        <v>200</v>
      </c>
      <c r="C30" s="7" t="s">
        <v>12</v>
      </c>
    </row>
    <row r="31" spans="2:4" s="3" customFormat="1" ht="15" x14ac:dyDescent="0.4">
      <c r="B31" s="13">
        <v>100</v>
      </c>
      <c r="C31" s="7" t="s">
        <v>13</v>
      </c>
      <c r="D31" s="9"/>
    </row>
    <row r="32" spans="2:4" s="10" customFormat="1" ht="13.15" x14ac:dyDescent="0.4">
      <c r="B32" s="13">
        <v>50</v>
      </c>
      <c r="C32" s="7" t="s">
        <v>14</v>
      </c>
    </row>
    <row r="33" spans="2:3" s="12" customFormat="1" ht="15.95" customHeight="1" thickBot="1" x14ac:dyDescent="0.45">
      <c r="B33" s="14">
        <v>20</v>
      </c>
      <c r="C33" s="8" t="s">
        <v>15</v>
      </c>
    </row>
    <row r="34" spans="2:3" x14ac:dyDescent="0.35">
      <c r="C34" s="2"/>
    </row>
    <row r="35" spans="2:3" x14ac:dyDescent="0.35">
      <c r="C35" s="2"/>
    </row>
  </sheetData>
  <mergeCells count="6">
    <mergeCell ref="B23:C23"/>
    <mergeCell ref="B1:C1"/>
    <mergeCell ref="B2:C2"/>
    <mergeCell ref="B4:C4"/>
    <mergeCell ref="B5:C5"/>
    <mergeCell ref="B14:C1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B1:L20"/>
  <sheetViews>
    <sheetView zoomScaleNormal="100" workbookViewId="0">
      <selection activeCell="B3" sqref="B3:L3"/>
    </sheetView>
  </sheetViews>
  <sheetFormatPr defaultRowHeight="12.75" x14ac:dyDescent="0.35"/>
  <cols>
    <col min="1" max="1" width="1.3984375" customWidth="1"/>
    <col min="2" max="2" width="4.86328125" customWidth="1"/>
    <col min="3" max="3" width="3.73046875" customWidth="1"/>
    <col min="4" max="4" width="22.265625" customWidth="1"/>
    <col min="5" max="5" width="8" customWidth="1"/>
    <col min="6" max="6" width="9" customWidth="1"/>
    <col min="7" max="8" width="10.1328125" bestFit="1" customWidth="1"/>
    <col min="9" max="9" width="10.1328125" customWidth="1"/>
    <col min="10" max="10" width="10.1328125" bestFit="1" customWidth="1"/>
    <col min="11" max="11" width="9.265625" customWidth="1"/>
    <col min="12" max="12" width="7.265625" customWidth="1"/>
  </cols>
  <sheetData>
    <row r="1" spans="2:12" ht="17.25" x14ac:dyDescent="0.45">
      <c r="B1" s="99" t="s">
        <v>88</v>
      </c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2:12" ht="15" x14ac:dyDescent="0.4">
      <c r="B2" s="102" t="s">
        <v>16</v>
      </c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2:12" ht="13.15" thickBot="1" x14ac:dyDescent="0.4">
      <c r="B3" s="105" t="s">
        <v>122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2:12" ht="13.15" thickBot="1" x14ac:dyDescent="0.4"/>
    <row r="5" spans="2:12" ht="14.25" thickBot="1" x14ac:dyDescent="0.45">
      <c r="B5" s="108" t="s">
        <v>89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2" ht="10.5" customHeight="1" x14ac:dyDescent="0.35">
      <c r="B6" s="34"/>
      <c r="C6" s="35"/>
      <c r="D6" s="35"/>
      <c r="E6" s="35" t="s">
        <v>17</v>
      </c>
      <c r="F6" s="55" t="s">
        <v>24</v>
      </c>
      <c r="G6" s="55" t="s">
        <v>25</v>
      </c>
      <c r="H6" s="52" t="s">
        <v>26</v>
      </c>
      <c r="I6" s="52" t="s">
        <v>32</v>
      </c>
      <c r="J6" s="52" t="s">
        <v>27</v>
      </c>
      <c r="K6" s="52" t="s">
        <v>31</v>
      </c>
      <c r="L6" s="43"/>
    </row>
    <row r="7" spans="2:12" ht="10.5" customHeight="1" x14ac:dyDescent="0.35">
      <c r="B7" s="36" t="s">
        <v>18</v>
      </c>
      <c r="C7" s="37" t="s">
        <v>19</v>
      </c>
      <c r="D7" s="37" t="s">
        <v>20</v>
      </c>
      <c r="E7" s="37" t="s">
        <v>21</v>
      </c>
      <c r="F7" s="56" t="s">
        <v>30</v>
      </c>
      <c r="G7" s="56" t="s">
        <v>30</v>
      </c>
      <c r="H7" s="53" t="s">
        <v>29</v>
      </c>
      <c r="I7" s="53" t="s">
        <v>3</v>
      </c>
      <c r="J7" s="53" t="s">
        <v>33</v>
      </c>
      <c r="K7" s="53" t="s">
        <v>30</v>
      </c>
      <c r="L7" s="44" t="s">
        <v>22</v>
      </c>
    </row>
    <row r="8" spans="2:12" ht="10.5" customHeight="1" thickBot="1" x14ac:dyDescent="0.4">
      <c r="B8" s="36"/>
      <c r="C8" s="42"/>
      <c r="D8" s="42"/>
      <c r="E8" s="42" t="s">
        <v>23</v>
      </c>
      <c r="F8" s="57">
        <v>45907</v>
      </c>
      <c r="G8" s="57">
        <v>45941</v>
      </c>
      <c r="H8" s="54">
        <v>45977</v>
      </c>
      <c r="I8" s="54">
        <v>46083</v>
      </c>
      <c r="J8" s="54">
        <v>46151</v>
      </c>
      <c r="K8" s="54">
        <v>46179</v>
      </c>
      <c r="L8" s="45"/>
    </row>
    <row r="9" spans="2:12" ht="13.15" x14ac:dyDescent="0.4">
      <c r="B9" s="21">
        <f t="shared" ref="B9:B18" si="0">IF(L9=L8,B8,ROW(B9)-8)</f>
        <v>0</v>
      </c>
      <c r="C9" s="20"/>
      <c r="D9" s="19"/>
      <c r="E9" s="26"/>
      <c r="F9" s="23"/>
      <c r="G9" s="22"/>
      <c r="H9" s="22"/>
      <c r="I9" s="22"/>
      <c r="J9" s="22"/>
      <c r="K9" s="22"/>
      <c r="L9" s="28">
        <f t="shared" ref="L9:L18" si="1">SUM(F9:K9)</f>
        <v>0</v>
      </c>
    </row>
    <row r="10" spans="2:12" ht="13.15" x14ac:dyDescent="0.4">
      <c r="B10" s="47">
        <f t="shared" si="0"/>
        <v>0</v>
      </c>
      <c r="C10" s="24"/>
      <c r="D10" s="25"/>
      <c r="E10" s="27"/>
      <c r="F10" s="31"/>
      <c r="G10" s="29"/>
      <c r="H10" s="29"/>
      <c r="I10" s="29"/>
      <c r="J10" s="29"/>
      <c r="K10" s="29"/>
      <c r="L10" s="28">
        <f t="shared" si="1"/>
        <v>0</v>
      </c>
    </row>
    <row r="11" spans="2:12" ht="13.15" x14ac:dyDescent="0.4">
      <c r="B11" s="47">
        <f t="shared" si="0"/>
        <v>0</v>
      </c>
      <c r="C11" s="24"/>
      <c r="D11" s="25"/>
      <c r="E11" s="27"/>
      <c r="F11" s="31"/>
      <c r="G11" s="29"/>
      <c r="H11" s="29"/>
      <c r="I11" s="29"/>
      <c r="J11" s="29"/>
      <c r="K11" s="29"/>
      <c r="L11" s="28">
        <f t="shared" si="1"/>
        <v>0</v>
      </c>
    </row>
    <row r="12" spans="2:12" ht="13.15" x14ac:dyDescent="0.4">
      <c r="B12" s="47">
        <f t="shared" si="0"/>
        <v>0</v>
      </c>
      <c r="C12" s="24"/>
      <c r="D12" s="25"/>
      <c r="E12" s="27"/>
      <c r="F12" s="31"/>
      <c r="G12" s="29"/>
      <c r="H12" s="29"/>
      <c r="I12" s="29"/>
      <c r="J12" s="29"/>
      <c r="K12" s="29"/>
      <c r="L12" s="28">
        <f t="shared" si="1"/>
        <v>0</v>
      </c>
    </row>
    <row r="13" spans="2:12" ht="13.15" x14ac:dyDescent="0.4">
      <c r="B13" s="47">
        <f t="shared" si="0"/>
        <v>0</v>
      </c>
      <c r="C13" s="24"/>
      <c r="D13" s="25"/>
      <c r="E13" s="27"/>
      <c r="F13" s="31"/>
      <c r="G13" s="29"/>
      <c r="H13" s="29"/>
      <c r="I13" s="29"/>
      <c r="J13" s="29"/>
      <c r="K13" s="29"/>
      <c r="L13" s="28">
        <f t="shared" si="1"/>
        <v>0</v>
      </c>
    </row>
    <row r="14" spans="2:12" ht="13.15" x14ac:dyDescent="0.4">
      <c r="B14" s="47">
        <f t="shared" si="0"/>
        <v>0</v>
      </c>
      <c r="C14" s="24"/>
      <c r="D14" s="25"/>
      <c r="E14" s="27"/>
      <c r="F14" s="31"/>
      <c r="G14" s="29"/>
      <c r="H14" s="29"/>
      <c r="I14" s="29"/>
      <c r="J14" s="29"/>
      <c r="K14" s="29"/>
      <c r="L14" s="28">
        <f t="shared" si="1"/>
        <v>0</v>
      </c>
    </row>
    <row r="15" spans="2:12" ht="13.15" x14ac:dyDescent="0.4">
      <c r="B15" s="47">
        <f t="shared" si="0"/>
        <v>0</v>
      </c>
      <c r="C15" s="24"/>
      <c r="D15" s="25"/>
      <c r="E15" s="27"/>
      <c r="F15" s="31"/>
      <c r="G15" s="29"/>
      <c r="H15" s="29"/>
      <c r="I15" s="29"/>
      <c r="J15" s="29"/>
      <c r="K15" s="29"/>
      <c r="L15" s="28">
        <f t="shared" si="1"/>
        <v>0</v>
      </c>
    </row>
    <row r="16" spans="2:12" ht="13.15" x14ac:dyDescent="0.4">
      <c r="B16" s="47">
        <f t="shared" si="0"/>
        <v>0</v>
      </c>
      <c r="C16" s="24"/>
      <c r="D16" s="25"/>
      <c r="E16" s="27"/>
      <c r="F16" s="31"/>
      <c r="G16" s="29"/>
      <c r="H16" s="29"/>
      <c r="I16" s="29"/>
      <c r="J16" s="29"/>
      <c r="K16" s="29"/>
      <c r="L16" s="28">
        <f t="shared" si="1"/>
        <v>0</v>
      </c>
    </row>
    <row r="17" spans="2:12" ht="13.15" x14ac:dyDescent="0.4">
      <c r="B17" s="47">
        <f t="shared" si="0"/>
        <v>0</v>
      </c>
      <c r="C17" s="24"/>
      <c r="D17" s="25"/>
      <c r="E17" s="27"/>
      <c r="F17" s="31"/>
      <c r="G17" s="29"/>
      <c r="H17" s="29"/>
      <c r="I17" s="29"/>
      <c r="J17" s="29"/>
      <c r="K17" s="29"/>
      <c r="L17" s="28">
        <f t="shared" si="1"/>
        <v>0</v>
      </c>
    </row>
    <row r="18" spans="2:12" ht="13.5" thickBot="1" x14ac:dyDescent="0.45">
      <c r="B18" s="51">
        <f t="shared" si="0"/>
        <v>0</v>
      </c>
      <c r="C18" s="46"/>
      <c r="D18" s="32"/>
      <c r="E18" s="33"/>
      <c r="F18" s="40"/>
      <c r="G18" s="41"/>
      <c r="H18" s="41"/>
      <c r="I18" s="41"/>
      <c r="J18" s="41"/>
      <c r="K18" s="41"/>
      <c r="L18" s="30">
        <f t="shared" si="1"/>
        <v>0</v>
      </c>
    </row>
    <row r="20" spans="2:12" ht="13.15" x14ac:dyDescent="0.35">
      <c r="D20" s="10" t="s">
        <v>28</v>
      </c>
      <c r="F20">
        <f t="shared" ref="F20:K20" si="2">+COUNT(F9:F18)</f>
        <v>0</v>
      </c>
      <c r="G20">
        <f t="shared" si="2"/>
        <v>0</v>
      </c>
      <c r="H20">
        <f t="shared" si="2"/>
        <v>0</v>
      </c>
      <c r="I20">
        <f t="shared" si="2"/>
        <v>0</v>
      </c>
      <c r="J20">
        <f t="shared" si="2"/>
        <v>0</v>
      </c>
      <c r="K20">
        <f t="shared" si="2"/>
        <v>0</v>
      </c>
      <c r="L20" s="15" t="e">
        <f>AVERAGEIF(F20:K20,"&gt;0")</f>
        <v>#DIV/0!</v>
      </c>
    </row>
  </sheetData>
  <sortState xmlns:xlrd2="http://schemas.microsoft.com/office/spreadsheetml/2017/richdata2" ref="B10:L30">
    <sortCondition descending="1" ref="L10:L30"/>
    <sortCondition ref="D10:D30"/>
  </sortState>
  <mergeCells count="4">
    <mergeCell ref="B1:L1"/>
    <mergeCell ref="B2:L2"/>
    <mergeCell ref="B3:L3"/>
    <mergeCell ref="B5:L5"/>
  </mergeCells>
  <phoneticPr fontId="1" type="noConversion"/>
  <conditionalFormatting sqref="F9:L10 L9:L17 F11:K14 K14:K16 F15:J16 F17:K17 F18:L18">
    <cfRule type="cellIs" dxfId="23" priority="22" stopIfTrue="1" operator="equal">
      <formula>"X"</formula>
    </cfRule>
    <cfRule type="cellIs" dxfId="22" priority="23" stopIfTrue="1" operator="equal">
      <formula>""</formula>
    </cfRule>
    <cfRule type="cellIs" dxfId="21" priority="24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  <ignoredErrors>
    <ignoredError sqref="J20:K20 F20:H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  <pageSetUpPr fitToPage="1"/>
  </sheetPr>
  <dimension ref="B1:L38"/>
  <sheetViews>
    <sheetView topLeftCell="A3" zoomScaleNormal="100" workbookViewId="0">
      <selection activeCell="O25" sqref="O25"/>
    </sheetView>
  </sheetViews>
  <sheetFormatPr defaultRowHeight="12.75" x14ac:dyDescent="0.35"/>
  <cols>
    <col min="1" max="1" width="1.3984375" customWidth="1"/>
    <col min="2" max="2" width="4.86328125" customWidth="1"/>
    <col min="3" max="3" width="3.59765625" customWidth="1"/>
    <col min="4" max="4" width="24.59765625" bestFit="1" customWidth="1"/>
    <col min="5" max="5" width="13.73046875" bestFit="1" customWidth="1"/>
    <col min="6" max="6" width="9" customWidth="1"/>
    <col min="7" max="8" width="10.1328125" bestFit="1" customWidth="1"/>
    <col min="9" max="9" width="10.1328125" customWidth="1"/>
    <col min="10" max="10" width="10.1328125" bestFit="1" customWidth="1"/>
    <col min="11" max="11" width="9.3984375" customWidth="1"/>
    <col min="12" max="12" width="6.59765625" customWidth="1"/>
  </cols>
  <sheetData>
    <row r="1" spans="2:12" ht="17.25" x14ac:dyDescent="0.45">
      <c r="B1" s="99" t="s">
        <v>88</v>
      </c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2:12" ht="15" x14ac:dyDescent="0.4">
      <c r="B2" s="102" t="s">
        <v>16</v>
      </c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2:12" ht="13.15" thickBot="1" x14ac:dyDescent="0.4">
      <c r="B3" s="105" t="s">
        <v>122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2:12" ht="13.15" thickBot="1" x14ac:dyDescent="0.4"/>
    <row r="5" spans="2:12" ht="14.25" thickBot="1" x14ac:dyDescent="0.45">
      <c r="B5" s="108" t="s">
        <v>90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2" ht="10.5" customHeight="1" x14ac:dyDescent="0.35">
      <c r="B6" s="34"/>
      <c r="C6" s="35"/>
      <c r="D6" s="35"/>
      <c r="E6" s="35" t="s">
        <v>17</v>
      </c>
      <c r="F6" s="55" t="s">
        <v>24</v>
      </c>
      <c r="G6" s="55" t="s">
        <v>25</v>
      </c>
      <c r="H6" s="52" t="s">
        <v>26</v>
      </c>
      <c r="I6" s="52" t="s">
        <v>32</v>
      </c>
      <c r="J6" s="52" t="s">
        <v>27</v>
      </c>
      <c r="K6" s="52" t="s">
        <v>31</v>
      </c>
      <c r="L6" s="43"/>
    </row>
    <row r="7" spans="2:12" ht="10.5" customHeight="1" x14ac:dyDescent="0.35">
      <c r="B7" s="36" t="s">
        <v>18</v>
      </c>
      <c r="C7" s="37" t="s">
        <v>19</v>
      </c>
      <c r="D7" s="37" t="s">
        <v>20</v>
      </c>
      <c r="E7" s="37" t="s">
        <v>21</v>
      </c>
      <c r="F7" s="56" t="s">
        <v>30</v>
      </c>
      <c r="G7" s="56" t="s">
        <v>30</v>
      </c>
      <c r="H7" s="53" t="s">
        <v>29</v>
      </c>
      <c r="I7" s="53" t="s">
        <v>3</v>
      </c>
      <c r="J7" s="53" t="s">
        <v>33</v>
      </c>
      <c r="K7" s="53" t="s">
        <v>30</v>
      </c>
      <c r="L7" s="44" t="s">
        <v>22</v>
      </c>
    </row>
    <row r="8" spans="2:12" ht="10.5" customHeight="1" thickBot="1" x14ac:dyDescent="0.4">
      <c r="B8" s="36"/>
      <c r="C8" s="37"/>
      <c r="D8" s="37"/>
      <c r="E8" s="37" t="s">
        <v>23</v>
      </c>
      <c r="F8" s="57">
        <v>45907</v>
      </c>
      <c r="G8" s="57">
        <v>45941</v>
      </c>
      <c r="H8" s="54">
        <v>45977</v>
      </c>
      <c r="I8" s="54">
        <v>46083</v>
      </c>
      <c r="J8" s="54">
        <v>46151</v>
      </c>
      <c r="K8" s="54">
        <v>46179</v>
      </c>
      <c r="L8" s="61"/>
    </row>
    <row r="9" spans="2:12" s="1" customFormat="1" ht="14.25" x14ac:dyDescent="0.45">
      <c r="B9" s="111">
        <v>1</v>
      </c>
      <c r="C9" s="111">
        <v>1</v>
      </c>
      <c r="D9" s="112" t="s">
        <v>40</v>
      </c>
      <c r="E9" s="75" t="s">
        <v>93</v>
      </c>
      <c r="F9" s="113">
        <v>1300</v>
      </c>
      <c r="G9" s="114">
        <v>1300</v>
      </c>
      <c r="H9" s="114">
        <v>1100</v>
      </c>
      <c r="I9" s="114"/>
      <c r="J9" s="114"/>
      <c r="K9" s="114"/>
      <c r="L9" s="115">
        <f>SUM(F9:K9)</f>
        <v>3700</v>
      </c>
    </row>
    <row r="10" spans="2:12" s="1" customFormat="1" ht="14.25" x14ac:dyDescent="0.45">
      <c r="B10" s="116">
        <v>2</v>
      </c>
      <c r="C10" s="116">
        <v>2</v>
      </c>
      <c r="D10" s="117" t="s">
        <v>45</v>
      </c>
      <c r="E10" s="76" t="s">
        <v>94</v>
      </c>
      <c r="F10" s="118">
        <v>1100</v>
      </c>
      <c r="G10" s="119">
        <v>800</v>
      </c>
      <c r="H10" s="119">
        <v>1300</v>
      </c>
      <c r="I10" s="119"/>
      <c r="J10" s="119"/>
      <c r="K10" s="119"/>
      <c r="L10" s="115">
        <f>SUM(F10:K10)</f>
        <v>3200</v>
      </c>
    </row>
    <row r="11" spans="2:12" s="1" customFormat="1" ht="14.85" customHeight="1" x14ac:dyDescent="0.45">
      <c r="B11" s="116">
        <v>3</v>
      </c>
      <c r="C11" s="116">
        <v>2</v>
      </c>
      <c r="D11" s="117" t="s">
        <v>41</v>
      </c>
      <c r="E11" s="78" t="s">
        <v>37</v>
      </c>
      <c r="F11" s="118">
        <v>800</v>
      </c>
      <c r="G11" s="119">
        <v>1100</v>
      </c>
      <c r="H11" s="119">
        <v>800</v>
      </c>
      <c r="I11" s="119"/>
      <c r="J11" s="119"/>
      <c r="K11" s="119"/>
      <c r="L11" s="115">
        <f>SUM(F11:K11)</f>
        <v>2700</v>
      </c>
    </row>
    <row r="12" spans="2:12" s="1" customFormat="1" ht="14.85" customHeight="1" x14ac:dyDescent="0.45">
      <c r="B12" s="116">
        <v>4</v>
      </c>
      <c r="C12" s="116">
        <v>4</v>
      </c>
      <c r="D12" s="117" t="s">
        <v>48</v>
      </c>
      <c r="E12" s="76" t="s">
        <v>94</v>
      </c>
      <c r="F12" s="118">
        <v>600</v>
      </c>
      <c r="G12" s="119">
        <v>600</v>
      </c>
      <c r="H12" s="119">
        <v>800</v>
      </c>
      <c r="I12" s="119"/>
      <c r="J12" s="119"/>
      <c r="K12" s="119"/>
      <c r="L12" s="115">
        <f>SUM(F12:K12)</f>
        <v>2000</v>
      </c>
    </row>
    <row r="13" spans="2:12" s="1" customFormat="1" ht="15" customHeight="1" x14ac:dyDescent="0.45">
      <c r="B13" s="116">
        <v>5</v>
      </c>
      <c r="C13" s="116">
        <v>4</v>
      </c>
      <c r="D13" s="117" t="s">
        <v>39</v>
      </c>
      <c r="E13" s="77" t="s">
        <v>95</v>
      </c>
      <c r="F13" s="118">
        <v>600</v>
      </c>
      <c r="G13" s="119">
        <v>600</v>
      </c>
      <c r="H13" s="119">
        <v>600</v>
      </c>
      <c r="I13" s="119"/>
      <c r="J13" s="119"/>
      <c r="K13" s="119"/>
      <c r="L13" s="115">
        <f>SUM(F13:K13)</f>
        <v>1800</v>
      </c>
    </row>
    <row r="14" spans="2:12" s="1" customFormat="1" ht="14.85" customHeight="1" x14ac:dyDescent="0.45">
      <c r="B14" s="116">
        <v>6</v>
      </c>
      <c r="C14" s="116">
        <v>8</v>
      </c>
      <c r="D14" s="117" t="s">
        <v>44</v>
      </c>
      <c r="E14" s="77" t="s">
        <v>95</v>
      </c>
      <c r="F14" s="118">
        <v>800</v>
      </c>
      <c r="G14" s="119"/>
      <c r="H14" s="119">
        <v>600</v>
      </c>
      <c r="I14" s="119"/>
      <c r="J14" s="119"/>
      <c r="K14" s="119"/>
      <c r="L14" s="115">
        <f>SUM(F14:K14)</f>
        <v>1400</v>
      </c>
    </row>
    <row r="15" spans="2:12" s="1" customFormat="1" ht="14.85" customHeight="1" x14ac:dyDescent="0.45">
      <c r="B15" s="116">
        <v>7</v>
      </c>
      <c r="C15" s="116">
        <v>6</v>
      </c>
      <c r="D15" s="117" t="s">
        <v>98</v>
      </c>
      <c r="E15" s="76" t="s">
        <v>93</v>
      </c>
      <c r="F15" s="118">
        <v>50</v>
      </c>
      <c r="G15" s="119">
        <v>800</v>
      </c>
      <c r="H15" s="119">
        <v>400</v>
      </c>
      <c r="I15" s="119"/>
      <c r="J15" s="119"/>
      <c r="K15" s="119"/>
      <c r="L15" s="115">
        <f>SUM(F15:K15)</f>
        <v>1250</v>
      </c>
    </row>
    <row r="16" spans="2:12" s="1" customFormat="1" ht="14.25" customHeight="1" x14ac:dyDescent="0.45">
      <c r="B16" s="116">
        <v>7</v>
      </c>
      <c r="C16" s="116">
        <v>9</v>
      </c>
      <c r="D16" s="117" t="s">
        <v>43</v>
      </c>
      <c r="E16" s="76" t="s">
        <v>93</v>
      </c>
      <c r="F16" s="118">
        <v>50</v>
      </c>
      <c r="G16" s="119">
        <v>600</v>
      </c>
      <c r="H16" s="119">
        <v>600</v>
      </c>
      <c r="I16" s="119"/>
      <c r="J16" s="119"/>
      <c r="K16" s="119"/>
      <c r="L16" s="115">
        <f>SUM(F16:K16)</f>
        <v>1250</v>
      </c>
    </row>
    <row r="17" spans="2:12" s="1" customFormat="1" ht="14.85" customHeight="1" x14ac:dyDescent="0.45">
      <c r="B17" s="116">
        <v>9</v>
      </c>
      <c r="C17" s="116">
        <v>9</v>
      </c>
      <c r="D17" s="117" t="s">
        <v>104</v>
      </c>
      <c r="E17" s="120" t="s">
        <v>37</v>
      </c>
      <c r="F17" s="118">
        <v>50</v>
      </c>
      <c r="G17" s="119">
        <v>600</v>
      </c>
      <c r="H17" s="119">
        <v>400</v>
      </c>
      <c r="I17" s="119"/>
      <c r="J17" s="119"/>
      <c r="K17" s="119"/>
      <c r="L17" s="115">
        <f>SUM(F17:K17)</f>
        <v>1050</v>
      </c>
    </row>
    <row r="18" spans="2:12" s="1" customFormat="1" ht="14.85" customHeight="1" x14ac:dyDescent="0.45">
      <c r="B18" s="116">
        <v>10</v>
      </c>
      <c r="C18" s="116">
        <v>5</v>
      </c>
      <c r="D18" s="117" t="s">
        <v>36</v>
      </c>
      <c r="E18" s="77" t="s">
        <v>95</v>
      </c>
      <c r="F18" s="118">
        <v>600</v>
      </c>
      <c r="G18" s="119">
        <v>400</v>
      </c>
      <c r="H18" s="119"/>
      <c r="I18" s="119"/>
      <c r="J18" s="119"/>
      <c r="K18" s="119"/>
      <c r="L18" s="115">
        <f>SUM(F18:K18)</f>
        <v>1000</v>
      </c>
    </row>
    <row r="19" spans="2:12" s="1" customFormat="1" ht="14.85" customHeight="1" x14ac:dyDescent="0.45">
      <c r="B19" s="116">
        <v>10</v>
      </c>
      <c r="C19" s="116">
        <v>11</v>
      </c>
      <c r="D19" s="117" t="s">
        <v>35</v>
      </c>
      <c r="E19" s="78" t="s">
        <v>37</v>
      </c>
      <c r="F19" s="118">
        <v>600</v>
      </c>
      <c r="G19" s="119"/>
      <c r="H19" s="119">
        <v>400</v>
      </c>
      <c r="I19" s="119"/>
      <c r="J19" s="119"/>
      <c r="K19" s="119"/>
      <c r="L19" s="115">
        <f>SUM(F19:K19)</f>
        <v>1000</v>
      </c>
    </row>
    <row r="20" spans="2:12" s="1" customFormat="1" ht="14.85" customHeight="1" x14ac:dyDescent="0.45">
      <c r="B20" s="116">
        <v>12</v>
      </c>
      <c r="C20" s="116">
        <v>16</v>
      </c>
      <c r="D20" s="117" t="s">
        <v>101</v>
      </c>
      <c r="E20" s="77" t="s">
        <v>96</v>
      </c>
      <c r="F20" s="118">
        <v>20</v>
      </c>
      <c r="G20" s="119">
        <v>20</v>
      </c>
      <c r="H20" s="119">
        <v>600</v>
      </c>
      <c r="I20" s="119"/>
      <c r="J20" s="119"/>
      <c r="K20" s="119"/>
      <c r="L20" s="115">
        <f>SUM(F20:K20)</f>
        <v>640</v>
      </c>
    </row>
    <row r="21" spans="2:12" s="1" customFormat="1" ht="12.75" customHeight="1" x14ac:dyDescent="0.45">
      <c r="B21" s="116">
        <v>13</v>
      </c>
      <c r="C21" s="116">
        <v>13</v>
      </c>
      <c r="D21" s="117" t="s">
        <v>100</v>
      </c>
      <c r="E21" s="76" t="s">
        <v>94</v>
      </c>
      <c r="F21" s="118">
        <v>200</v>
      </c>
      <c r="G21" s="119">
        <v>20</v>
      </c>
      <c r="H21" s="119">
        <v>400</v>
      </c>
      <c r="I21" s="119"/>
      <c r="J21" s="119"/>
      <c r="K21" s="119"/>
      <c r="L21" s="115">
        <f>SUM(F21:K21)</f>
        <v>620</v>
      </c>
    </row>
    <row r="22" spans="2:12" s="1" customFormat="1" ht="13.15" customHeight="1" x14ac:dyDescent="0.45">
      <c r="B22" s="116">
        <v>14</v>
      </c>
      <c r="C22" s="116">
        <v>12</v>
      </c>
      <c r="D22" s="117" t="s">
        <v>99</v>
      </c>
      <c r="E22" s="76" t="s">
        <v>94</v>
      </c>
      <c r="F22" s="118">
        <v>50</v>
      </c>
      <c r="G22" s="119">
        <v>400</v>
      </c>
      <c r="H22" s="119">
        <v>50</v>
      </c>
      <c r="I22" s="119"/>
      <c r="J22" s="119"/>
      <c r="K22" s="119"/>
      <c r="L22" s="115">
        <f>SUM(F22:K22)</f>
        <v>500</v>
      </c>
    </row>
    <row r="23" spans="2:12" s="1" customFormat="1" ht="14.25" x14ac:dyDescent="0.45">
      <c r="B23" s="116">
        <v>15</v>
      </c>
      <c r="C23" s="116">
        <v>14</v>
      </c>
      <c r="D23" s="121" t="s">
        <v>113</v>
      </c>
      <c r="E23" s="122" t="s">
        <v>96</v>
      </c>
      <c r="F23" s="118"/>
      <c r="G23" s="119">
        <v>50</v>
      </c>
      <c r="H23" s="119">
        <v>20</v>
      </c>
      <c r="I23" s="119"/>
      <c r="J23" s="119"/>
      <c r="K23" s="119"/>
      <c r="L23" s="115">
        <f>SUM(F23:K23)</f>
        <v>70</v>
      </c>
    </row>
    <row r="24" spans="2:12" s="1" customFormat="1" ht="14.25" x14ac:dyDescent="0.45">
      <c r="B24" s="116">
        <v>16</v>
      </c>
      <c r="C24" s="116">
        <v>16</v>
      </c>
      <c r="D24" s="117" t="s">
        <v>102</v>
      </c>
      <c r="E24" s="77" t="s">
        <v>97</v>
      </c>
      <c r="F24" s="118">
        <v>20</v>
      </c>
      <c r="G24" s="119">
        <v>20</v>
      </c>
      <c r="H24" s="119">
        <v>20</v>
      </c>
      <c r="I24" s="119"/>
      <c r="J24" s="119"/>
      <c r="K24" s="119"/>
      <c r="L24" s="115">
        <f>SUM(F24:K24)</f>
        <v>60</v>
      </c>
    </row>
    <row r="25" spans="2:12" s="1" customFormat="1" ht="14.25" x14ac:dyDescent="0.45">
      <c r="B25" s="116">
        <v>17</v>
      </c>
      <c r="C25" s="116">
        <v>14</v>
      </c>
      <c r="D25" s="117" t="s">
        <v>115</v>
      </c>
      <c r="E25" s="120" t="s">
        <v>96</v>
      </c>
      <c r="F25" s="118"/>
      <c r="G25" s="119">
        <v>50</v>
      </c>
      <c r="H25" s="119"/>
      <c r="I25" s="119"/>
      <c r="J25" s="119"/>
      <c r="K25" s="119"/>
      <c r="L25" s="115">
        <f>SUM(F25:K25)</f>
        <v>50</v>
      </c>
    </row>
    <row r="26" spans="2:12" s="1" customFormat="1" ht="14.25" x14ac:dyDescent="0.45">
      <c r="B26" s="116">
        <v>17</v>
      </c>
      <c r="C26" s="116"/>
      <c r="D26" s="117" t="s">
        <v>123</v>
      </c>
      <c r="E26" s="120" t="s">
        <v>95</v>
      </c>
      <c r="F26" s="118"/>
      <c r="G26" s="119"/>
      <c r="H26" s="119">
        <v>50</v>
      </c>
      <c r="I26" s="119"/>
      <c r="J26" s="119"/>
      <c r="K26" s="119"/>
      <c r="L26" s="115">
        <f>SUM(F26:K26)</f>
        <v>50</v>
      </c>
    </row>
    <row r="27" spans="2:12" s="1" customFormat="1" ht="14.25" x14ac:dyDescent="0.45">
      <c r="B27" s="116">
        <v>19</v>
      </c>
      <c r="C27" s="116">
        <v>18</v>
      </c>
      <c r="D27" s="117" t="s">
        <v>103</v>
      </c>
      <c r="E27" s="77" t="s">
        <v>97</v>
      </c>
      <c r="F27" s="118">
        <v>20</v>
      </c>
      <c r="G27" s="119"/>
      <c r="H27" s="119">
        <v>20</v>
      </c>
      <c r="I27" s="119"/>
      <c r="J27" s="119"/>
      <c r="K27" s="119"/>
      <c r="L27" s="115">
        <f>SUM(F27:K27)</f>
        <v>40</v>
      </c>
    </row>
    <row r="28" spans="2:12" s="1" customFormat="1" ht="14.25" x14ac:dyDescent="0.45">
      <c r="B28" s="116">
        <v>19</v>
      </c>
      <c r="C28" s="116">
        <v>18</v>
      </c>
      <c r="D28" s="121" t="s">
        <v>111</v>
      </c>
      <c r="E28" s="122" t="s">
        <v>112</v>
      </c>
      <c r="F28" s="118"/>
      <c r="G28" s="119">
        <v>20</v>
      </c>
      <c r="H28" s="119">
        <v>20</v>
      </c>
      <c r="I28" s="119"/>
      <c r="J28" s="119"/>
      <c r="K28" s="119"/>
      <c r="L28" s="115">
        <f>SUM(F28:K28)</f>
        <v>40</v>
      </c>
    </row>
    <row r="29" spans="2:12" s="1" customFormat="1" ht="14.25" x14ac:dyDescent="0.45">
      <c r="B29" s="116">
        <v>19</v>
      </c>
      <c r="C29" s="123">
        <v>18</v>
      </c>
      <c r="D29" s="117" t="s">
        <v>114</v>
      </c>
      <c r="E29" s="120" t="s">
        <v>96</v>
      </c>
      <c r="F29" s="118"/>
      <c r="G29" s="119">
        <v>20</v>
      </c>
      <c r="H29" s="119">
        <v>20</v>
      </c>
      <c r="I29" s="119"/>
      <c r="J29" s="119"/>
      <c r="K29" s="119"/>
      <c r="L29" s="115">
        <f>SUM(F29:K29)</f>
        <v>40</v>
      </c>
    </row>
    <row r="30" spans="2:12" s="1" customFormat="1" ht="14.25" x14ac:dyDescent="0.45">
      <c r="B30" s="116">
        <v>22</v>
      </c>
      <c r="C30" s="123"/>
      <c r="D30" s="117" t="s">
        <v>124</v>
      </c>
      <c r="E30" s="120" t="s">
        <v>93</v>
      </c>
      <c r="F30" s="118"/>
      <c r="G30" s="119"/>
      <c r="H30" s="119">
        <v>20</v>
      </c>
      <c r="I30" s="119"/>
      <c r="J30" s="119"/>
      <c r="K30" s="119"/>
      <c r="L30" s="124">
        <f>SUM(F30:K30)</f>
        <v>20</v>
      </c>
    </row>
    <row r="31" spans="2:12" s="1" customFormat="1" ht="14.65" thickBot="1" x14ac:dyDescent="0.5">
      <c r="B31" s="125"/>
      <c r="C31" s="126"/>
      <c r="D31" s="127"/>
      <c r="E31" s="128"/>
      <c r="F31" s="129"/>
      <c r="G31" s="130"/>
      <c r="H31" s="130"/>
      <c r="I31" s="130"/>
      <c r="J31" s="130"/>
      <c r="K31" s="130"/>
      <c r="L31" s="131"/>
    </row>
    <row r="32" spans="2:12" s="1" customFormat="1" x14ac:dyDescent="0.35"/>
    <row r="33" spans="2:12" s="1" customFormat="1" x14ac:dyDescent="0.35">
      <c r="B33"/>
      <c r="C33"/>
      <c r="D33"/>
      <c r="E33"/>
      <c r="F33"/>
      <c r="G33"/>
      <c r="H33"/>
      <c r="I33"/>
      <c r="J33"/>
      <c r="K33"/>
      <c r="L33"/>
    </row>
    <row r="34" spans="2:12" s="1" customFormat="1" ht="13.15" x14ac:dyDescent="0.35">
      <c r="B34"/>
      <c r="C34"/>
      <c r="D34" s="10" t="s">
        <v>28</v>
      </c>
      <c r="E34"/>
      <c r="F34">
        <f t="shared" ref="F34:K34" si="0">+COUNT(F9:F31)</f>
        <v>16</v>
      </c>
      <c r="G34">
        <f t="shared" si="0"/>
        <v>17</v>
      </c>
      <c r="H34">
        <f t="shared" si="0"/>
        <v>20</v>
      </c>
      <c r="I34">
        <f t="shared" si="0"/>
        <v>0</v>
      </c>
      <c r="J34">
        <f t="shared" si="0"/>
        <v>0</v>
      </c>
      <c r="K34">
        <f t="shared" si="0"/>
        <v>0</v>
      </c>
      <c r="L34" s="15">
        <f>AVERAGEIF(F34:K34,"&gt;0")</f>
        <v>17.666666666666668</v>
      </c>
    </row>
    <row r="35" spans="2:12" s="1" customFormat="1" x14ac:dyDescent="0.35">
      <c r="B35"/>
      <c r="C35"/>
      <c r="D35"/>
      <c r="E35"/>
      <c r="F35"/>
      <c r="G35"/>
      <c r="H35"/>
      <c r="I35"/>
      <c r="J35"/>
      <c r="K35"/>
      <c r="L35"/>
    </row>
    <row r="36" spans="2:12" s="1" customFormat="1" x14ac:dyDescent="0.35">
      <c r="B36"/>
      <c r="C36"/>
      <c r="D36"/>
      <c r="E36"/>
      <c r="F36"/>
      <c r="G36"/>
      <c r="H36"/>
      <c r="I36"/>
      <c r="J36"/>
      <c r="K36"/>
      <c r="L36"/>
    </row>
    <row r="37" spans="2:12" s="1" customFormat="1" x14ac:dyDescent="0.35">
      <c r="B37"/>
      <c r="C37"/>
      <c r="D37"/>
      <c r="E37"/>
      <c r="F37"/>
      <c r="G37"/>
      <c r="H37"/>
      <c r="I37"/>
      <c r="J37"/>
      <c r="K37"/>
      <c r="L37"/>
    </row>
    <row r="38" spans="2:12" s="1" customFormat="1" x14ac:dyDescent="0.35">
      <c r="B38"/>
      <c r="C38"/>
      <c r="D38"/>
      <c r="E38"/>
      <c r="F38"/>
      <c r="G38"/>
      <c r="H38"/>
      <c r="I38"/>
      <c r="J38"/>
      <c r="K38"/>
      <c r="L38"/>
    </row>
  </sheetData>
  <sortState xmlns:xlrd2="http://schemas.microsoft.com/office/spreadsheetml/2017/richdata2" ref="C9:L30">
    <sortCondition descending="1" ref="L9:L30"/>
  </sortState>
  <mergeCells count="4">
    <mergeCell ref="B1:L1"/>
    <mergeCell ref="B2:L2"/>
    <mergeCell ref="B3:L3"/>
    <mergeCell ref="B5:L5"/>
  </mergeCells>
  <phoneticPr fontId="1" type="noConversion"/>
  <conditionalFormatting sqref="F17:J17 J17:K18 F18:I18 F30:L31 F29:K29">
    <cfRule type="cellIs" dxfId="20" priority="58" stopIfTrue="1" operator="equal">
      <formula>"X"</formula>
    </cfRule>
    <cfRule type="cellIs" dxfId="19" priority="59" stopIfTrue="1" operator="equal">
      <formula>""</formula>
    </cfRule>
    <cfRule type="cellIs" dxfId="18" priority="60" stopIfTrue="1" operator="equal">
      <formula>1300</formula>
    </cfRule>
  </conditionalFormatting>
  <conditionalFormatting sqref="F10:K16">
    <cfRule type="cellIs" dxfId="17" priority="4" stopIfTrue="1" operator="equal">
      <formula>"X"</formula>
    </cfRule>
    <cfRule type="cellIs" dxfId="16" priority="5" stopIfTrue="1" operator="equal">
      <formula>""</formula>
    </cfRule>
    <cfRule type="cellIs" dxfId="15" priority="6" stopIfTrue="1" operator="equal">
      <formula>1300</formula>
    </cfRule>
  </conditionalFormatting>
  <conditionalFormatting sqref="F19:K28">
    <cfRule type="cellIs" dxfId="14" priority="13" stopIfTrue="1" operator="equal">
      <formula>"X"</formula>
    </cfRule>
    <cfRule type="cellIs" dxfId="13" priority="14" stopIfTrue="1" operator="equal">
      <formula>""</formula>
    </cfRule>
    <cfRule type="cellIs" dxfId="12" priority="15" stopIfTrue="1" operator="equal">
      <formula>1300</formula>
    </cfRule>
  </conditionalFormatting>
  <conditionalFormatting sqref="F9:L9 F17:G17">
    <cfRule type="cellIs" dxfId="11" priority="25" stopIfTrue="1" operator="equal">
      <formula>"X"</formula>
    </cfRule>
    <cfRule type="cellIs" dxfId="10" priority="26" stopIfTrue="1" operator="equal">
      <formula>""</formula>
    </cfRule>
    <cfRule type="cellIs" dxfId="9" priority="27" stopIfTrue="1" operator="equal">
      <formula>1300</formula>
    </cfRule>
  </conditionalFormatting>
  <conditionalFormatting sqref="L10:L29">
    <cfRule type="cellIs" dxfId="8" priority="7" stopIfTrue="1" operator="equal">
      <formula>"X"</formula>
    </cfRule>
    <cfRule type="cellIs" dxfId="7" priority="8" stopIfTrue="1" operator="equal">
      <formula>""</formula>
    </cfRule>
    <cfRule type="cellIs" dxfId="6" priority="9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  <ignoredErrors>
    <ignoredError sqref="J34:K34 F34:H3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B1:S29"/>
  <sheetViews>
    <sheetView topLeftCell="A3" zoomScaleNormal="100" workbookViewId="0">
      <selection activeCell="P34" sqref="P34"/>
    </sheetView>
  </sheetViews>
  <sheetFormatPr defaultRowHeight="12.75" x14ac:dyDescent="0.35"/>
  <cols>
    <col min="1" max="1" width="1.3984375" customWidth="1"/>
    <col min="2" max="2" width="4.59765625" customWidth="1"/>
    <col min="3" max="3" width="3.73046875" customWidth="1"/>
    <col min="4" max="4" width="24.73046875" bestFit="1" customWidth="1"/>
    <col min="5" max="5" width="18.73046875" bestFit="1" customWidth="1"/>
    <col min="6" max="6" width="9" customWidth="1"/>
    <col min="7" max="8" width="10.1328125" bestFit="1" customWidth="1"/>
    <col min="9" max="9" width="10.1328125" customWidth="1"/>
    <col min="10" max="10" width="10.1328125" bestFit="1" customWidth="1"/>
    <col min="11" max="11" width="9.265625" customWidth="1"/>
    <col min="12" max="12" width="7.1328125" customWidth="1"/>
  </cols>
  <sheetData>
    <row r="1" spans="2:12" ht="17.25" x14ac:dyDescent="0.45">
      <c r="B1" s="99" t="s">
        <v>88</v>
      </c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2:12" ht="15" x14ac:dyDescent="0.4">
      <c r="B2" s="102" t="s">
        <v>16</v>
      </c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2:12" ht="13.15" thickBot="1" x14ac:dyDescent="0.4">
      <c r="B3" s="105" t="s">
        <v>122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2:12" ht="13.15" thickBot="1" x14ac:dyDescent="0.4"/>
    <row r="5" spans="2:12" ht="14.25" thickBot="1" x14ac:dyDescent="0.45">
      <c r="B5" s="108" t="s">
        <v>91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2" ht="10.5" customHeight="1" x14ac:dyDescent="0.35">
      <c r="B6" s="34"/>
      <c r="C6" s="35"/>
      <c r="D6" s="35"/>
      <c r="E6" s="35" t="s">
        <v>17</v>
      </c>
      <c r="F6" s="55" t="s">
        <v>24</v>
      </c>
      <c r="G6" s="55" t="s">
        <v>25</v>
      </c>
      <c r="H6" s="52" t="s">
        <v>26</v>
      </c>
      <c r="I6" s="52" t="s">
        <v>32</v>
      </c>
      <c r="J6" s="52" t="s">
        <v>27</v>
      </c>
      <c r="K6" s="52" t="s">
        <v>31</v>
      </c>
      <c r="L6" s="43"/>
    </row>
    <row r="7" spans="2:12" ht="10.5" customHeight="1" x14ac:dyDescent="0.35">
      <c r="B7" s="36" t="s">
        <v>18</v>
      </c>
      <c r="C7" s="37" t="s">
        <v>19</v>
      </c>
      <c r="D7" s="37" t="s">
        <v>20</v>
      </c>
      <c r="E7" s="37" t="s">
        <v>21</v>
      </c>
      <c r="F7" s="56" t="s">
        <v>30</v>
      </c>
      <c r="G7" s="56" t="s">
        <v>30</v>
      </c>
      <c r="H7" s="53" t="s">
        <v>29</v>
      </c>
      <c r="I7" s="53" t="s">
        <v>3</v>
      </c>
      <c r="J7" s="53" t="s">
        <v>33</v>
      </c>
      <c r="K7" s="53" t="s">
        <v>30</v>
      </c>
      <c r="L7" s="44" t="s">
        <v>22</v>
      </c>
    </row>
    <row r="8" spans="2:12" ht="10.5" customHeight="1" thickBot="1" x14ac:dyDescent="0.4">
      <c r="B8" s="36"/>
      <c r="C8" s="37"/>
      <c r="D8" s="37"/>
      <c r="E8" s="37" t="s">
        <v>23</v>
      </c>
      <c r="F8" s="57">
        <v>45907</v>
      </c>
      <c r="G8" s="57">
        <v>45941</v>
      </c>
      <c r="H8" s="54">
        <v>45977</v>
      </c>
      <c r="I8" s="54">
        <v>46083</v>
      </c>
      <c r="J8" s="54">
        <v>46151</v>
      </c>
      <c r="K8" s="54">
        <v>46179</v>
      </c>
      <c r="L8" s="61"/>
    </row>
    <row r="9" spans="2:12" s="1" customFormat="1" ht="15.75" x14ac:dyDescent="0.4">
      <c r="B9" s="48">
        <v>1</v>
      </c>
      <c r="C9" s="48">
        <v>1</v>
      </c>
      <c r="D9" s="79" t="s">
        <v>106</v>
      </c>
      <c r="E9" s="81" t="s">
        <v>37</v>
      </c>
      <c r="F9" s="23">
        <v>1300</v>
      </c>
      <c r="G9" s="22">
        <v>1300</v>
      </c>
      <c r="H9" s="22">
        <v>1300</v>
      </c>
      <c r="I9" s="22"/>
      <c r="J9" s="22"/>
      <c r="K9" s="22"/>
      <c r="L9" s="62">
        <f>SUM(F9:K9)</f>
        <v>3900</v>
      </c>
    </row>
    <row r="10" spans="2:12" s="1" customFormat="1" ht="15.75" x14ac:dyDescent="0.4">
      <c r="B10" s="49">
        <v>2</v>
      </c>
      <c r="C10" s="49">
        <v>2</v>
      </c>
      <c r="D10" s="74" t="s">
        <v>53</v>
      </c>
      <c r="E10" s="73" t="s">
        <v>37</v>
      </c>
      <c r="F10" s="31">
        <v>800</v>
      </c>
      <c r="G10" s="29">
        <v>1100</v>
      </c>
      <c r="H10" s="38">
        <v>1100</v>
      </c>
      <c r="I10" s="38"/>
      <c r="J10" s="38"/>
      <c r="K10" s="38"/>
      <c r="L10" s="63">
        <f>SUM(F10:K10)</f>
        <v>3000</v>
      </c>
    </row>
    <row r="11" spans="2:12" s="1" customFormat="1" ht="15.75" x14ac:dyDescent="0.4">
      <c r="B11" s="49">
        <v>3</v>
      </c>
      <c r="C11" s="49">
        <v>3</v>
      </c>
      <c r="D11" s="74" t="s">
        <v>52</v>
      </c>
      <c r="E11" s="72" t="s">
        <v>96</v>
      </c>
      <c r="F11" s="39">
        <v>1100</v>
      </c>
      <c r="G11" s="38">
        <v>600</v>
      </c>
      <c r="H11" s="38">
        <v>800</v>
      </c>
      <c r="I11" s="38"/>
      <c r="J11" s="38"/>
      <c r="K11" s="38"/>
      <c r="L11" s="63">
        <f>SUM(F11:K11)</f>
        <v>2500</v>
      </c>
    </row>
    <row r="12" spans="2:12" s="1" customFormat="1" ht="15.75" x14ac:dyDescent="0.5">
      <c r="B12" s="49">
        <v>4</v>
      </c>
      <c r="C12" s="49">
        <v>4</v>
      </c>
      <c r="D12" s="74" t="s">
        <v>49</v>
      </c>
      <c r="E12" s="71" t="s">
        <v>94</v>
      </c>
      <c r="F12" s="31">
        <v>600</v>
      </c>
      <c r="G12" s="29">
        <v>600</v>
      </c>
      <c r="H12" s="38">
        <v>600</v>
      </c>
      <c r="I12" s="38"/>
      <c r="J12" s="38"/>
      <c r="K12" s="38"/>
      <c r="L12" s="63">
        <f>SUM(F12:K12)</f>
        <v>1800</v>
      </c>
    </row>
    <row r="13" spans="2:12" s="1" customFormat="1" ht="15.75" x14ac:dyDescent="0.5">
      <c r="B13" s="49">
        <v>5</v>
      </c>
      <c r="C13" s="49">
        <v>5</v>
      </c>
      <c r="D13" s="74" t="s">
        <v>118</v>
      </c>
      <c r="E13" s="71" t="s">
        <v>119</v>
      </c>
      <c r="F13" s="39"/>
      <c r="G13" s="38">
        <v>800</v>
      </c>
      <c r="H13" s="38">
        <v>800</v>
      </c>
      <c r="I13" s="38"/>
      <c r="J13" s="38"/>
      <c r="K13" s="38"/>
      <c r="L13" s="63">
        <f>SUM(F13:K13)</f>
        <v>1600</v>
      </c>
    </row>
    <row r="14" spans="2:12" s="1" customFormat="1" ht="15.75" x14ac:dyDescent="0.5">
      <c r="B14" s="49">
        <v>6</v>
      </c>
      <c r="C14" s="49">
        <v>5</v>
      </c>
      <c r="D14" s="74" t="s">
        <v>116</v>
      </c>
      <c r="E14" s="71" t="s">
        <v>117</v>
      </c>
      <c r="F14" s="39"/>
      <c r="G14" s="38">
        <v>800</v>
      </c>
      <c r="H14" s="38">
        <v>600</v>
      </c>
      <c r="I14" s="38"/>
      <c r="J14" s="38"/>
      <c r="K14" s="38"/>
      <c r="L14" s="63">
        <f>SUM(F14:K14)</f>
        <v>1400</v>
      </c>
    </row>
    <row r="15" spans="2:12" s="1" customFormat="1" ht="15.75" x14ac:dyDescent="0.5">
      <c r="B15" s="49">
        <v>7</v>
      </c>
      <c r="C15" s="49">
        <v>9</v>
      </c>
      <c r="D15" s="74" t="s">
        <v>47</v>
      </c>
      <c r="E15" s="71" t="s">
        <v>93</v>
      </c>
      <c r="F15" s="39">
        <v>20</v>
      </c>
      <c r="G15" s="38">
        <v>600</v>
      </c>
      <c r="H15" s="38">
        <v>600</v>
      </c>
      <c r="I15" s="38"/>
      <c r="J15" s="38"/>
      <c r="K15" s="38"/>
      <c r="L15" s="63">
        <f>SUM(F15:K15)</f>
        <v>1220</v>
      </c>
    </row>
    <row r="16" spans="2:12" s="1" customFormat="1" ht="15.75" x14ac:dyDescent="0.5">
      <c r="B16" s="49">
        <v>8</v>
      </c>
      <c r="C16" s="49">
        <v>10</v>
      </c>
      <c r="D16" s="74" t="s">
        <v>50</v>
      </c>
      <c r="E16" s="71" t="s">
        <v>93</v>
      </c>
      <c r="F16" s="39">
        <v>600</v>
      </c>
      <c r="G16" s="38"/>
      <c r="H16" s="38">
        <v>600</v>
      </c>
      <c r="I16" s="38"/>
      <c r="J16" s="38"/>
      <c r="K16" s="38"/>
      <c r="L16" s="63">
        <f>SUM(F16:K16)</f>
        <v>1200</v>
      </c>
    </row>
    <row r="17" spans="2:19" s="1" customFormat="1" ht="15.75" x14ac:dyDescent="0.5">
      <c r="B17" s="49">
        <v>9</v>
      </c>
      <c r="C17" s="49">
        <v>5</v>
      </c>
      <c r="D17" s="74" t="s">
        <v>42</v>
      </c>
      <c r="E17" s="71" t="s">
        <v>94</v>
      </c>
      <c r="F17" s="39">
        <v>800</v>
      </c>
      <c r="G17" s="38"/>
      <c r="H17" s="38"/>
      <c r="I17" s="38"/>
      <c r="J17" s="38"/>
      <c r="K17" s="38"/>
      <c r="L17" s="63">
        <f>SUM(F17:K17)</f>
        <v>800</v>
      </c>
    </row>
    <row r="18" spans="2:19" s="1" customFormat="1" ht="15.75" x14ac:dyDescent="0.4">
      <c r="B18" s="49">
        <v>10</v>
      </c>
      <c r="C18" s="49">
        <v>8</v>
      </c>
      <c r="D18" s="74" t="s">
        <v>57</v>
      </c>
      <c r="E18" s="72" t="s">
        <v>95</v>
      </c>
      <c r="F18" s="39">
        <v>50</v>
      </c>
      <c r="G18" s="38">
        <v>600</v>
      </c>
      <c r="H18" s="38">
        <v>20</v>
      </c>
      <c r="I18" s="38"/>
      <c r="J18" s="38"/>
      <c r="K18" s="38"/>
      <c r="L18" s="63">
        <f>SUM(F18:K18)</f>
        <v>670</v>
      </c>
    </row>
    <row r="19" spans="2:19" s="1" customFormat="1" ht="15.75" x14ac:dyDescent="0.4">
      <c r="B19" s="49">
        <v>11</v>
      </c>
      <c r="C19" s="49">
        <v>10</v>
      </c>
      <c r="D19" s="74" t="s">
        <v>46</v>
      </c>
      <c r="E19" s="72" t="s">
        <v>105</v>
      </c>
      <c r="F19" s="39">
        <v>600</v>
      </c>
      <c r="G19" s="38"/>
      <c r="H19" s="38">
        <v>50</v>
      </c>
      <c r="I19" s="38"/>
      <c r="J19" s="38"/>
      <c r="K19" s="38"/>
      <c r="L19" s="63">
        <f>SUM(F19:K19)</f>
        <v>650</v>
      </c>
    </row>
    <row r="20" spans="2:19" s="1" customFormat="1" ht="15.75" x14ac:dyDescent="0.4">
      <c r="B20" s="49">
        <v>12</v>
      </c>
      <c r="C20" s="49">
        <v>10</v>
      </c>
      <c r="D20" s="74" t="s">
        <v>38</v>
      </c>
      <c r="E20" s="72" t="s">
        <v>105</v>
      </c>
      <c r="F20" s="39">
        <v>600</v>
      </c>
      <c r="G20" s="38"/>
      <c r="H20" s="38">
        <v>20</v>
      </c>
      <c r="I20" s="38"/>
      <c r="J20" s="38"/>
      <c r="K20" s="38"/>
      <c r="L20" s="63">
        <f>SUM(F20:K20)</f>
        <v>620</v>
      </c>
    </row>
    <row r="21" spans="2:19" s="1" customFormat="1" ht="15.75" x14ac:dyDescent="0.4">
      <c r="B21" s="49">
        <v>13</v>
      </c>
      <c r="C21" s="49">
        <v>13</v>
      </c>
      <c r="D21" s="74" t="s">
        <v>107</v>
      </c>
      <c r="E21" s="72" t="s">
        <v>97</v>
      </c>
      <c r="F21" s="39">
        <v>50</v>
      </c>
      <c r="G21" s="38"/>
      <c r="H21" s="38">
        <v>50</v>
      </c>
      <c r="I21" s="38"/>
      <c r="J21" s="38"/>
      <c r="K21" s="38"/>
      <c r="L21" s="63">
        <f>SUM(F21:K21)</f>
        <v>100</v>
      </c>
    </row>
    <row r="22" spans="2:19" s="1" customFormat="1" ht="15.75" x14ac:dyDescent="0.4">
      <c r="B22" s="86">
        <v>14</v>
      </c>
      <c r="C22" s="86">
        <v>14</v>
      </c>
      <c r="D22" s="87" t="s">
        <v>56</v>
      </c>
      <c r="E22" s="89" t="s">
        <v>95</v>
      </c>
      <c r="F22" s="39">
        <v>20</v>
      </c>
      <c r="G22" s="38"/>
      <c r="H22" s="38">
        <v>50</v>
      </c>
      <c r="I22" s="38"/>
      <c r="J22" s="38"/>
      <c r="K22" s="38"/>
      <c r="L22" s="88">
        <f>SUM(F22:K22)</f>
        <v>70</v>
      </c>
    </row>
    <row r="23" spans="2:19" s="1" customFormat="1" ht="15.75" x14ac:dyDescent="0.4">
      <c r="B23" s="86">
        <v>15</v>
      </c>
      <c r="C23" s="86"/>
      <c r="D23" s="87" t="s">
        <v>125</v>
      </c>
      <c r="E23" s="89" t="s">
        <v>126</v>
      </c>
      <c r="F23" s="39"/>
      <c r="G23" s="38"/>
      <c r="H23" s="38">
        <v>50</v>
      </c>
      <c r="I23" s="38"/>
      <c r="J23" s="38"/>
      <c r="K23" s="38"/>
      <c r="L23" s="88">
        <f>SUM(F23:K23)</f>
        <v>50</v>
      </c>
    </row>
    <row r="24" spans="2:19" s="1" customFormat="1" ht="16.149999999999999" thickBot="1" x14ac:dyDescent="0.55000000000000004">
      <c r="B24" s="50">
        <v>16</v>
      </c>
      <c r="C24" s="50">
        <v>14</v>
      </c>
      <c r="D24" s="80" t="s">
        <v>59</v>
      </c>
      <c r="E24" s="82" t="s">
        <v>34</v>
      </c>
      <c r="F24" s="40">
        <v>20</v>
      </c>
      <c r="G24" s="41"/>
      <c r="H24" s="41">
        <v>20</v>
      </c>
      <c r="I24" s="41"/>
      <c r="J24" s="41"/>
      <c r="K24" s="41"/>
      <c r="L24" s="64">
        <f>SUM(F24:K24)</f>
        <v>40</v>
      </c>
    </row>
    <row r="25" spans="2:19" s="1" customFormat="1" x14ac:dyDescent="0.35">
      <c r="B25"/>
      <c r="C25"/>
      <c r="D25"/>
      <c r="E25"/>
      <c r="F25"/>
      <c r="G25"/>
      <c r="H25"/>
      <c r="I25"/>
      <c r="J25"/>
      <c r="K25"/>
      <c r="L25"/>
    </row>
    <row r="26" spans="2:19" s="1" customFormat="1" ht="13.15" x14ac:dyDescent="0.35">
      <c r="B26"/>
      <c r="C26"/>
      <c r="D26" s="10" t="s">
        <v>28</v>
      </c>
      <c r="E26"/>
      <c r="F26">
        <f>+COUNT(F9:F19)</f>
        <v>9</v>
      </c>
      <c r="G26">
        <f>+COUNT(G9:G19)</f>
        <v>8</v>
      </c>
      <c r="H26">
        <f>+COUNT(H9:H19)</f>
        <v>10</v>
      </c>
      <c r="I26">
        <f>+COUNT(I9:I24)</f>
        <v>0</v>
      </c>
      <c r="J26">
        <f>+COUNT(J9:J24)</f>
        <v>0</v>
      </c>
      <c r="K26">
        <f>+COUNT(K9:K24)</f>
        <v>0</v>
      </c>
      <c r="L26" s="15">
        <f>AVERAGEIF(F26:K26,"&gt;0")</f>
        <v>9</v>
      </c>
    </row>
    <row r="27" spans="2:19" s="1" customFormat="1" x14ac:dyDescent="0.35">
      <c r="B27"/>
      <c r="C27"/>
      <c r="D27"/>
      <c r="E27"/>
      <c r="F27"/>
      <c r="G27"/>
      <c r="H27"/>
      <c r="I27"/>
      <c r="J27"/>
      <c r="K27"/>
      <c r="L27"/>
    </row>
    <row r="28" spans="2:19" s="1" customFormat="1" x14ac:dyDescent="0.35">
      <c r="B28"/>
      <c r="C28"/>
      <c r="D28"/>
      <c r="E28"/>
      <c r="F28"/>
      <c r="G28"/>
      <c r="H28"/>
      <c r="I28"/>
      <c r="J28"/>
      <c r="K28"/>
      <c r="L28"/>
      <c r="S28"/>
    </row>
    <row r="29" spans="2:19" s="1" customFormat="1" x14ac:dyDescent="0.35">
      <c r="B29"/>
      <c r="C29"/>
      <c r="D29"/>
      <c r="E29"/>
      <c r="F29"/>
      <c r="G29"/>
      <c r="H29"/>
      <c r="I29"/>
      <c r="J29"/>
      <c r="K29"/>
      <c r="L29"/>
      <c r="S29"/>
    </row>
  </sheetData>
  <sortState xmlns:xlrd2="http://schemas.microsoft.com/office/spreadsheetml/2017/richdata2" ref="C9:L24">
    <sortCondition descending="1" ref="L9:L24"/>
  </sortState>
  <mergeCells count="4">
    <mergeCell ref="B1:L1"/>
    <mergeCell ref="B2:L2"/>
    <mergeCell ref="B3:L3"/>
    <mergeCell ref="B5:L5"/>
  </mergeCells>
  <phoneticPr fontId="1" type="noConversion"/>
  <conditionalFormatting sqref="F9:L24">
    <cfRule type="cellIs" dxfId="5" priority="1" stopIfTrue="1" operator="equal">
      <formula>"X"</formula>
    </cfRule>
    <cfRule type="cellIs" dxfId="4" priority="2" stopIfTrue="1" operator="equal">
      <formula>""</formula>
    </cfRule>
    <cfRule type="cellIs" dxfId="3" priority="3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  <ignoredErrors>
    <ignoredError sqref="J26:K26 F26:H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B1:R35"/>
  <sheetViews>
    <sheetView tabSelected="1" zoomScaleNormal="100" workbookViewId="0">
      <selection activeCell="I24" sqref="I24"/>
    </sheetView>
  </sheetViews>
  <sheetFormatPr defaultColWidth="9.1328125" defaultRowHeight="12.75" x14ac:dyDescent="0.35"/>
  <cols>
    <col min="1" max="1" width="1.3984375" style="16" customWidth="1"/>
    <col min="2" max="2" width="4.3984375" style="16" customWidth="1"/>
    <col min="3" max="3" width="3.3984375" style="16" customWidth="1"/>
    <col min="4" max="4" width="21.86328125" style="16" customWidth="1"/>
    <col min="5" max="5" width="18.73046875" style="16" bestFit="1" customWidth="1"/>
    <col min="6" max="6" width="9" style="16" customWidth="1"/>
    <col min="7" max="8" width="10.1328125" style="16" bestFit="1" customWidth="1"/>
    <col min="9" max="9" width="10.1328125" style="16" customWidth="1"/>
    <col min="10" max="10" width="10.1328125" style="16" bestFit="1" customWidth="1"/>
    <col min="11" max="11" width="9.59765625" style="16" customWidth="1"/>
    <col min="12" max="12" width="5.86328125" style="16" customWidth="1"/>
    <col min="13" max="16384" width="9.1328125" style="16"/>
  </cols>
  <sheetData>
    <row r="1" spans="2:12" customFormat="1" ht="17.25" x14ac:dyDescent="0.45">
      <c r="B1" s="99" t="s">
        <v>88</v>
      </c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2:12" customFormat="1" ht="15" x14ac:dyDescent="0.4">
      <c r="B2" s="102" t="s">
        <v>16</v>
      </c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2:12" customFormat="1" ht="13.15" thickBot="1" x14ac:dyDescent="0.4">
      <c r="B3" s="105" t="s">
        <v>122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2:12" customFormat="1" ht="13.15" thickBot="1" x14ac:dyDescent="0.4"/>
    <row r="5" spans="2:12" customFormat="1" ht="14.25" thickBot="1" x14ac:dyDescent="0.45">
      <c r="B5" s="108" t="s">
        <v>92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2" customFormat="1" ht="10.5" customHeight="1" x14ac:dyDescent="0.35">
      <c r="B6" s="34"/>
      <c r="C6" s="35"/>
      <c r="D6" s="35"/>
      <c r="E6" s="35" t="s">
        <v>17</v>
      </c>
      <c r="F6" s="55" t="s">
        <v>24</v>
      </c>
      <c r="G6" s="55" t="s">
        <v>25</v>
      </c>
      <c r="H6" s="52" t="s">
        <v>26</v>
      </c>
      <c r="I6" s="52" t="s">
        <v>32</v>
      </c>
      <c r="J6" s="52" t="s">
        <v>27</v>
      </c>
      <c r="K6" s="52" t="s">
        <v>31</v>
      </c>
      <c r="L6" s="43"/>
    </row>
    <row r="7" spans="2:12" customFormat="1" ht="10.5" customHeight="1" x14ac:dyDescent="0.35">
      <c r="B7" s="36" t="s">
        <v>18</v>
      </c>
      <c r="C7" s="37" t="s">
        <v>19</v>
      </c>
      <c r="D7" s="37" t="s">
        <v>20</v>
      </c>
      <c r="E7" s="37" t="s">
        <v>21</v>
      </c>
      <c r="F7" s="56" t="s">
        <v>30</v>
      </c>
      <c r="G7" s="56" t="s">
        <v>30</v>
      </c>
      <c r="H7" s="53" t="s">
        <v>29</v>
      </c>
      <c r="I7" s="53" t="s">
        <v>3</v>
      </c>
      <c r="J7" s="53" t="s">
        <v>33</v>
      </c>
      <c r="K7" s="53" t="s">
        <v>30</v>
      </c>
      <c r="L7" s="44" t="s">
        <v>22</v>
      </c>
    </row>
    <row r="8" spans="2:12" customFormat="1" ht="10.5" customHeight="1" thickBot="1" x14ac:dyDescent="0.4">
      <c r="B8" s="36"/>
      <c r="C8" s="149"/>
      <c r="D8" s="37"/>
      <c r="E8" s="37" t="s">
        <v>23</v>
      </c>
      <c r="F8" s="57">
        <v>45907</v>
      </c>
      <c r="G8" s="57">
        <v>45941</v>
      </c>
      <c r="H8" s="54">
        <v>45977</v>
      </c>
      <c r="I8" s="54">
        <v>46083</v>
      </c>
      <c r="J8" s="54">
        <v>46151</v>
      </c>
      <c r="K8" s="54">
        <v>46179</v>
      </c>
      <c r="L8" s="61"/>
    </row>
    <row r="9" spans="2:12" ht="12.95" customHeight="1" x14ac:dyDescent="0.45">
      <c r="B9" s="150">
        <v>1</v>
      </c>
      <c r="C9" s="151">
        <v>2</v>
      </c>
      <c r="D9" s="152" t="s">
        <v>51</v>
      </c>
      <c r="E9" s="153" t="s">
        <v>93</v>
      </c>
      <c r="F9" s="132">
        <v>1300</v>
      </c>
      <c r="G9" s="132">
        <v>800</v>
      </c>
      <c r="H9" s="132">
        <v>1300</v>
      </c>
      <c r="I9" s="132"/>
      <c r="J9" s="132"/>
      <c r="K9" s="132"/>
      <c r="L9" s="154">
        <f>SUM(F9:K9)</f>
        <v>3400</v>
      </c>
    </row>
    <row r="10" spans="2:12" ht="12.95" customHeight="1" x14ac:dyDescent="0.45">
      <c r="B10" s="155">
        <v>2</v>
      </c>
      <c r="C10" s="134">
        <v>1</v>
      </c>
      <c r="D10" s="135" t="s">
        <v>54</v>
      </c>
      <c r="E10" s="136" t="s">
        <v>93</v>
      </c>
      <c r="F10" s="133">
        <v>1100</v>
      </c>
      <c r="G10" s="133">
        <v>1300</v>
      </c>
      <c r="H10" s="133">
        <v>800</v>
      </c>
      <c r="I10" s="133"/>
      <c r="J10" s="133"/>
      <c r="K10" s="133"/>
      <c r="L10" s="156">
        <f>SUM(F10:K10)</f>
        <v>3200</v>
      </c>
    </row>
    <row r="11" spans="2:12" ht="12.95" customHeight="1" x14ac:dyDescent="0.45">
      <c r="B11" s="155">
        <v>3</v>
      </c>
      <c r="C11" s="137">
        <v>4</v>
      </c>
      <c r="D11" s="138" t="s">
        <v>120</v>
      </c>
      <c r="E11" s="139" t="s">
        <v>93</v>
      </c>
      <c r="F11" s="133"/>
      <c r="G11" s="133">
        <v>1100</v>
      </c>
      <c r="H11" s="133">
        <v>1100</v>
      </c>
      <c r="I11" s="133"/>
      <c r="J11" s="133"/>
      <c r="K11" s="133"/>
      <c r="L11" s="156">
        <f>SUM(F11:K11)</f>
        <v>2200</v>
      </c>
    </row>
    <row r="12" spans="2:12" ht="12.95" customHeight="1" x14ac:dyDescent="0.45">
      <c r="B12" s="155">
        <v>4</v>
      </c>
      <c r="C12" s="137">
        <v>3</v>
      </c>
      <c r="D12" s="135" t="s">
        <v>58</v>
      </c>
      <c r="E12" s="140" t="s">
        <v>105</v>
      </c>
      <c r="F12" s="133">
        <v>600</v>
      </c>
      <c r="G12" s="133">
        <v>600</v>
      </c>
      <c r="H12" s="133">
        <v>600</v>
      </c>
      <c r="I12" s="133"/>
      <c r="J12" s="133"/>
      <c r="K12" s="133"/>
      <c r="L12" s="156">
        <f>SUM(F12:K12)</f>
        <v>1800</v>
      </c>
    </row>
    <row r="13" spans="2:12" ht="12.95" customHeight="1" x14ac:dyDescent="0.45">
      <c r="B13" s="155">
        <v>5</v>
      </c>
      <c r="C13" s="137">
        <v>5</v>
      </c>
      <c r="D13" s="141" t="s">
        <v>121</v>
      </c>
      <c r="E13" s="142" t="s">
        <v>93</v>
      </c>
      <c r="F13" s="133"/>
      <c r="G13" s="133">
        <v>800</v>
      </c>
      <c r="H13" s="133">
        <v>800</v>
      </c>
      <c r="I13" s="133"/>
      <c r="J13" s="133"/>
      <c r="K13" s="133"/>
      <c r="L13" s="156">
        <f>SUM(F13:K13)</f>
        <v>1600</v>
      </c>
    </row>
    <row r="14" spans="2:12" ht="12.95" customHeight="1" x14ac:dyDescent="0.45">
      <c r="B14" s="155">
        <v>6</v>
      </c>
      <c r="C14" s="137">
        <v>5</v>
      </c>
      <c r="D14" s="135" t="s">
        <v>108</v>
      </c>
      <c r="E14" s="136" t="s">
        <v>34</v>
      </c>
      <c r="F14" s="133">
        <v>800</v>
      </c>
      <c r="G14" s="133"/>
      <c r="H14" s="133">
        <v>600</v>
      </c>
      <c r="I14" s="133"/>
      <c r="J14" s="133"/>
      <c r="K14" s="133"/>
      <c r="L14" s="156">
        <f>SUM(F14:K14)</f>
        <v>1400</v>
      </c>
    </row>
    <row r="15" spans="2:12" ht="12.95" customHeight="1" x14ac:dyDescent="0.45">
      <c r="B15" s="155">
        <v>7</v>
      </c>
      <c r="C15" s="137">
        <v>5</v>
      </c>
      <c r="D15" s="135" t="s">
        <v>60</v>
      </c>
      <c r="E15" s="136" t="s">
        <v>34</v>
      </c>
      <c r="F15" s="133">
        <v>800</v>
      </c>
      <c r="G15" s="133"/>
      <c r="H15" s="133"/>
      <c r="I15" s="133"/>
      <c r="J15" s="133"/>
      <c r="K15" s="133"/>
      <c r="L15" s="156">
        <f>SUM(F15:K15)</f>
        <v>800</v>
      </c>
    </row>
    <row r="16" spans="2:12" ht="12.95" customHeight="1" x14ac:dyDescent="0.45">
      <c r="B16" s="155">
        <v>8</v>
      </c>
      <c r="C16" s="137">
        <v>8</v>
      </c>
      <c r="D16" s="135" t="s">
        <v>55</v>
      </c>
      <c r="E16" s="143" t="s">
        <v>37</v>
      </c>
      <c r="F16" s="133">
        <v>600</v>
      </c>
      <c r="G16" s="133"/>
      <c r="H16" s="133"/>
      <c r="I16" s="133"/>
      <c r="J16" s="133"/>
      <c r="K16" s="133"/>
      <c r="L16" s="156">
        <f>SUM(F16:K16)</f>
        <v>600</v>
      </c>
    </row>
    <row r="17" spans="2:18" ht="12.95" customHeight="1" x14ac:dyDescent="0.4">
      <c r="B17" s="157"/>
      <c r="C17" s="144"/>
      <c r="D17" s="145"/>
      <c r="E17" s="146"/>
      <c r="F17" s="17"/>
      <c r="G17" s="17"/>
      <c r="H17" s="17"/>
      <c r="I17" s="17"/>
      <c r="J17" s="17"/>
      <c r="K17" s="17"/>
      <c r="L17" s="158"/>
    </row>
    <row r="18" spans="2:18" ht="13.7" customHeight="1" x14ac:dyDescent="0.4">
      <c r="B18" s="157"/>
      <c r="C18" s="144"/>
      <c r="D18" s="147"/>
      <c r="E18" s="148"/>
      <c r="F18" s="17"/>
      <c r="G18" s="17"/>
      <c r="H18" s="17"/>
      <c r="I18" s="17"/>
      <c r="J18" s="17"/>
      <c r="K18" s="17"/>
      <c r="L18" s="158"/>
    </row>
    <row r="19" spans="2:18" ht="12.95" customHeight="1" x14ac:dyDescent="0.4">
      <c r="B19" s="157"/>
      <c r="C19" s="144"/>
      <c r="D19" s="147"/>
      <c r="E19" s="148"/>
      <c r="F19" s="17"/>
      <c r="G19" s="17"/>
      <c r="H19" s="17"/>
      <c r="I19" s="17"/>
      <c r="J19" s="17"/>
      <c r="K19" s="17"/>
      <c r="L19" s="158"/>
    </row>
    <row r="20" spans="2:18" ht="13.7" customHeight="1" thickBot="1" x14ac:dyDescent="0.45">
      <c r="B20" s="159"/>
      <c r="C20" s="18"/>
      <c r="D20" s="160"/>
      <c r="E20" s="161"/>
      <c r="F20" s="18"/>
      <c r="G20" s="18"/>
      <c r="H20" s="18"/>
      <c r="I20" s="18"/>
      <c r="J20" s="18"/>
      <c r="K20" s="18"/>
      <c r="L20" s="162"/>
    </row>
    <row r="21" spans="2:18" ht="13.15" x14ac:dyDescent="0.35">
      <c r="L21" s="15"/>
    </row>
    <row r="22" spans="2:18" ht="13.15" x14ac:dyDescent="0.35">
      <c r="D22" s="10" t="s">
        <v>28</v>
      </c>
      <c r="F22" s="16">
        <f t="shared" ref="F22:K22" si="0">COUNT(F9:F20)</f>
        <v>6</v>
      </c>
      <c r="G22" s="16">
        <f t="shared" si="0"/>
        <v>5</v>
      </c>
      <c r="H22" s="16">
        <f t="shared" si="0"/>
        <v>6</v>
      </c>
      <c r="I22" s="16">
        <f t="shared" si="0"/>
        <v>0</v>
      </c>
      <c r="J22" s="16">
        <f t="shared" si="0"/>
        <v>0</v>
      </c>
      <c r="K22" s="16">
        <f t="shared" si="0"/>
        <v>0</v>
      </c>
      <c r="L22" s="15">
        <f>AVERAGEIF(F22:K22,"&gt;0")</f>
        <v>5.666666666666667</v>
      </c>
    </row>
    <row r="23" spans="2:18" ht="13.15" x14ac:dyDescent="0.35">
      <c r="M23" s="15"/>
    </row>
    <row r="26" spans="2:18" ht="13.15" x14ac:dyDescent="0.4">
      <c r="N26" s="59"/>
      <c r="O26" s="60"/>
      <c r="P26" s="1"/>
      <c r="Q26" s="1"/>
      <c r="R26" s="1"/>
    </row>
    <row r="27" spans="2:18" ht="13.15" x14ac:dyDescent="0.4">
      <c r="N27" s="59"/>
      <c r="O27" s="5"/>
      <c r="P27" s="1"/>
      <c r="Q27" s="1"/>
      <c r="R27" s="1"/>
    </row>
    <row r="28" spans="2:18" ht="13.15" x14ac:dyDescent="0.4">
      <c r="N28" s="59"/>
      <c r="O28" s="5"/>
      <c r="P28" s="1"/>
      <c r="Q28" s="1"/>
      <c r="R28" s="1"/>
    </row>
    <row r="29" spans="2:18" ht="13.15" x14ac:dyDescent="0.4">
      <c r="N29" s="59"/>
      <c r="O29" s="5"/>
      <c r="P29" s="1"/>
      <c r="Q29" s="1"/>
      <c r="R29" s="1"/>
    </row>
    <row r="30" spans="2:18" ht="13.15" x14ac:dyDescent="0.4">
      <c r="N30" s="59"/>
      <c r="O30" s="5"/>
      <c r="P30" s="1"/>
      <c r="Q30" s="1"/>
      <c r="R30" s="1"/>
    </row>
    <row r="31" spans="2:18" ht="13.15" x14ac:dyDescent="0.4">
      <c r="N31" s="59"/>
      <c r="O31" s="5"/>
      <c r="P31" s="1"/>
      <c r="Q31" s="1"/>
      <c r="R31" s="1"/>
    </row>
    <row r="32" spans="2:18" ht="13.15" x14ac:dyDescent="0.4">
      <c r="N32" s="59"/>
      <c r="O32" s="5"/>
      <c r="P32"/>
      <c r="Q32"/>
      <c r="R32"/>
    </row>
    <row r="33" spans="14:18" ht="13.15" x14ac:dyDescent="0.4">
      <c r="N33" s="59"/>
      <c r="O33" s="5"/>
      <c r="P33"/>
      <c r="Q33"/>
      <c r="R33"/>
    </row>
    <row r="34" spans="14:18" ht="13.15" x14ac:dyDescent="0.4">
      <c r="N34" s="59"/>
      <c r="O34" s="5"/>
      <c r="P34"/>
      <c r="Q34"/>
      <c r="R34"/>
    </row>
    <row r="35" spans="14:18" x14ac:dyDescent="0.35">
      <c r="N35"/>
      <c r="O35"/>
      <c r="P35"/>
      <c r="Q35"/>
      <c r="R35"/>
    </row>
  </sheetData>
  <sortState xmlns:xlrd2="http://schemas.microsoft.com/office/spreadsheetml/2017/richdata2" ref="C9:L16">
    <sortCondition descending="1" ref="L9:L16"/>
  </sortState>
  <mergeCells count="4">
    <mergeCell ref="B1:L1"/>
    <mergeCell ref="B2:L2"/>
    <mergeCell ref="B3:L3"/>
    <mergeCell ref="B5:L5"/>
  </mergeCells>
  <conditionalFormatting sqref="F9:L20">
    <cfRule type="cellIs" dxfId="2" priority="7" stopIfTrue="1" operator="equal">
      <formula>"X"</formula>
    </cfRule>
    <cfRule type="cellIs" dxfId="1" priority="8" stopIfTrue="1" operator="equal">
      <formula>""</formula>
    </cfRule>
    <cfRule type="cellIs" dxfId="0" priority="9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  <ignoredErrors>
    <ignoredError sqref="F22:H22 J22:K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SISTEM</vt:lpstr>
      <vt:lpstr>U11 ženske</vt:lpstr>
      <vt:lpstr>U13 ženske</vt:lpstr>
      <vt:lpstr>U15 ženske</vt:lpstr>
      <vt:lpstr>U19 ženske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MBHome</dc:creator>
  <cp:lastModifiedBy>Sajda Slatinšek</cp:lastModifiedBy>
  <cp:lastPrinted>2016-05-17T21:01:03Z</cp:lastPrinted>
  <dcterms:created xsi:type="dcterms:W3CDTF">2007-10-02T14:33:06Z</dcterms:created>
  <dcterms:modified xsi:type="dcterms:W3CDTF">2026-02-16T19:11:48Z</dcterms:modified>
</cp:coreProperties>
</file>